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120" windowHeight="9000" tabRatio="707" activeTab="2"/>
  </bookViews>
  <sheets>
    <sheet name="代號表" sheetId="1" r:id="rId1"/>
    <sheet name="人事費調查表" sheetId="2" r:id="rId2"/>
    <sheet name="人事費調查表範例" sheetId="3" r:id="rId3"/>
    <sheet name="薪資範例" sheetId="4" r:id="rId4"/>
  </sheets>
  <externalReferences>
    <externalReference r:id="rId7"/>
  </externalReferences>
  <definedNames>
    <definedName name="\a">#N/A</definedName>
    <definedName name="\z">'[1]人基表89'!#REF!</definedName>
    <definedName name="_xlnm.Print_Area" localSheetId="1">'人事費調查表'!$A$1:$N$23</definedName>
    <definedName name="_xlnm.Print_Area" localSheetId="2">'人事費調查表範例'!$A$1:$M$23</definedName>
    <definedName name="_xlnm.Print_Area" localSheetId="0">'代號表'!$A$1:$O$32</definedName>
    <definedName name="_xlnm.Print_Area" localSheetId="3">'薪資範例'!$A$1:$Y$17</definedName>
    <definedName name="_xlnm.Print_Titles" localSheetId="0">'代號表'!$1:$1</definedName>
  </definedNames>
  <calcPr fullCalcOnLoad="1"/>
</workbook>
</file>

<file path=xl/sharedStrings.xml><?xml version="1.0" encoding="utf-8"?>
<sst xmlns="http://schemas.openxmlformats.org/spreadsheetml/2006/main" count="284" uniqueCount="214">
  <si>
    <t>項目</t>
  </si>
  <si>
    <r>
      <t>校長</t>
    </r>
  </si>
  <si>
    <t>技工工友駕駛</t>
  </si>
  <si>
    <t>總計</t>
  </si>
  <si>
    <t>校長及正式教師小計</t>
  </si>
  <si>
    <t>教職員小計</t>
  </si>
  <si>
    <t>1.普通班部份：</t>
  </si>
  <si>
    <t>2.特教、體育班部份：</t>
  </si>
  <si>
    <r>
      <t>填表學校</t>
    </r>
    <r>
      <rPr>
        <sz val="14"/>
        <color indexed="10"/>
        <rFont val="標楷體"/>
        <family val="4"/>
      </rPr>
      <t>代號</t>
    </r>
    <r>
      <rPr>
        <sz val="14"/>
        <rFont val="標楷體"/>
        <family val="4"/>
      </rPr>
      <t>及</t>
    </r>
    <r>
      <rPr>
        <sz val="14"/>
        <color indexed="10"/>
        <rFont val="標楷體"/>
        <family val="4"/>
      </rPr>
      <t>名稱</t>
    </r>
    <r>
      <rPr>
        <sz val="14"/>
        <rFont val="標楷體"/>
        <family val="4"/>
      </rPr>
      <t>：</t>
    </r>
  </si>
  <si>
    <t>花蓮縣地方教育發展基金各機關學校代號一覽表</t>
  </si>
  <si>
    <t>序號</t>
  </si>
  <si>
    <t>代號</t>
  </si>
  <si>
    <t>學校名稱</t>
  </si>
  <si>
    <t>序號</t>
  </si>
  <si>
    <t>代號</t>
  </si>
  <si>
    <t>學校名稱</t>
  </si>
  <si>
    <t>美崙國中</t>
  </si>
  <si>
    <t>明禮國小</t>
  </si>
  <si>
    <t>水璉國小</t>
  </si>
  <si>
    <t>德武國小</t>
  </si>
  <si>
    <t>紅葉國小</t>
  </si>
  <si>
    <t>花崗國中</t>
  </si>
  <si>
    <t>明義國小</t>
  </si>
  <si>
    <t>溪口國小</t>
  </si>
  <si>
    <t>中城國小</t>
  </si>
  <si>
    <t>明利國小</t>
  </si>
  <si>
    <t>國風國中</t>
  </si>
  <si>
    <t>明廉國小</t>
  </si>
  <si>
    <t>鳳林國小</t>
  </si>
  <si>
    <r>
      <t>長良國小</t>
    </r>
  </si>
  <si>
    <t>卓溪國小</t>
  </si>
  <si>
    <t>自強國中</t>
  </si>
  <si>
    <t>明恥國小</t>
  </si>
  <si>
    <t>大榮國小</t>
  </si>
  <si>
    <r>
      <t>大禹國小</t>
    </r>
  </si>
  <si>
    <t>崙山國小</t>
  </si>
  <si>
    <t>秀林國中</t>
  </si>
  <si>
    <t>中正國小</t>
  </si>
  <si>
    <t>林榮國小</t>
  </si>
  <si>
    <t>松浦國小</t>
  </si>
  <si>
    <t>太平國小</t>
  </si>
  <si>
    <t>新城國中</t>
  </si>
  <si>
    <t>信義國小</t>
  </si>
  <si>
    <t>長橋國小</t>
  </si>
  <si>
    <t>高寮國小</t>
  </si>
  <si>
    <t>卓清國小</t>
  </si>
  <si>
    <t>宜昌國中</t>
  </si>
  <si>
    <t>復興國小</t>
  </si>
  <si>
    <t>北林國小</t>
  </si>
  <si>
    <r>
      <t>富里國小</t>
    </r>
  </si>
  <si>
    <t>古風國小</t>
  </si>
  <si>
    <t>化仁國中</t>
  </si>
  <si>
    <r>
      <t>中華國小</t>
    </r>
  </si>
  <si>
    <t>鳳仁國小</t>
  </si>
  <si>
    <t>萬寧國小</t>
  </si>
  <si>
    <r>
      <t>立山國小</t>
    </r>
  </si>
  <si>
    <t>吉安國中</t>
  </si>
  <si>
    <t>忠孝國小</t>
  </si>
  <si>
    <r>
      <t>永豐國小</t>
    </r>
  </si>
  <si>
    <t>卓樂國小</t>
  </si>
  <si>
    <t>平和國中</t>
  </si>
  <si>
    <t>北濱國小</t>
  </si>
  <si>
    <t>光復國小</t>
  </si>
  <si>
    <t>學田國小</t>
  </si>
  <si>
    <t>卓楓國小</t>
  </si>
  <si>
    <t>壽豐國中</t>
  </si>
  <si>
    <t>鑄強國小</t>
  </si>
  <si>
    <t>太巴塱國小</t>
  </si>
  <si>
    <t>東竹國小</t>
  </si>
  <si>
    <t>西富國小</t>
  </si>
  <si>
    <t>鳳林國中</t>
  </si>
  <si>
    <t>國福國小</t>
  </si>
  <si>
    <t>東里國小</t>
  </si>
  <si>
    <r>
      <t>大興國小</t>
    </r>
  </si>
  <si>
    <t>萬榮國中</t>
  </si>
  <si>
    <t>新城國小</t>
  </si>
  <si>
    <t>大進國小</t>
  </si>
  <si>
    <t>明里國小</t>
  </si>
  <si>
    <r>
      <t>中原國小</t>
    </r>
  </si>
  <si>
    <t>光復國中</t>
  </si>
  <si>
    <t>北埔國小</t>
  </si>
  <si>
    <t>瑞穗國小</t>
  </si>
  <si>
    <r>
      <t>西寶國小</t>
    </r>
  </si>
  <si>
    <t>富源國中</t>
  </si>
  <si>
    <t>康樂國小</t>
  </si>
  <si>
    <t>瑞美國小</t>
  </si>
  <si>
    <t>吳江國小</t>
  </si>
  <si>
    <t>瑞穗國中</t>
  </si>
  <si>
    <t>嘉里國小</t>
  </si>
  <si>
    <t>鶴岡國小</t>
  </si>
  <si>
    <t>秀林國小</t>
  </si>
  <si>
    <t>三民國中</t>
  </si>
  <si>
    <t>吉安國小</t>
  </si>
  <si>
    <t>舞鶴國小</t>
  </si>
  <si>
    <t>富世國小</t>
  </si>
  <si>
    <t>玉里國中</t>
  </si>
  <si>
    <t>宜昌國小</t>
  </si>
  <si>
    <t>奇美國小</t>
  </si>
  <si>
    <t>和平國小</t>
  </si>
  <si>
    <t>玉東國中</t>
  </si>
  <si>
    <t>北昌國小</t>
  </si>
  <si>
    <t>富源國小</t>
  </si>
  <si>
    <t>佳民國小</t>
  </si>
  <si>
    <t>富北國中</t>
  </si>
  <si>
    <t>光華國小</t>
  </si>
  <si>
    <t>瑞北國小</t>
  </si>
  <si>
    <t>銅門國小</t>
  </si>
  <si>
    <t>富里國中</t>
  </si>
  <si>
    <t>稻香國小</t>
  </si>
  <si>
    <t>豐濱國小</t>
  </si>
  <si>
    <t>水源國小</t>
  </si>
  <si>
    <t>豐濱國中</t>
  </si>
  <si>
    <t>南華國小</t>
  </si>
  <si>
    <t>港口國小</t>
  </si>
  <si>
    <t>崇德國小</t>
  </si>
  <si>
    <t>東里國中</t>
  </si>
  <si>
    <t>化仁國小</t>
  </si>
  <si>
    <t>靜浦國小</t>
  </si>
  <si>
    <t>文蘭國小</t>
  </si>
  <si>
    <t>南平中學</t>
  </si>
  <si>
    <t>太昌國小</t>
  </si>
  <si>
    <t>新社國小</t>
  </si>
  <si>
    <t>景美國小</t>
  </si>
  <si>
    <t>家庭教育中心</t>
  </si>
  <si>
    <t>平和國小</t>
  </si>
  <si>
    <t>玉里國小</t>
  </si>
  <si>
    <t>三棧國小</t>
  </si>
  <si>
    <t>體育高中</t>
  </si>
  <si>
    <t>壽豐國小</t>
  </si>
  <si>
    <t>源城國小</t>
  </si>
  <si>
    <t>銅蘭國小</t>
  </si>
  <si>
    <t>體育場</t>
  </si>
  <si>
    <t>豐裡國小</t>
  </si>
  <si>
    <t>樂合國小</t>
  </si>
  <si>
    <t>萬榮國小</t>
  </si>
  <si>
    <t>豐山國小</t>
  </si>
  <si>
    <t>觀音國小</t>
  </si>
  <si>
    <t>西林國小</t>
  </si>
  <si>
    <t>志學國小</t>
  </si>
  <si>
    <t>三民國小</t>
  </si>
  <si>
    <r>
      <t>見晴國小</t>
    </r>
  </si>
  <si>
    <t>月眉國小</t>
  </si>
  <si>
    <t>春日國小</t>
  </si>
  <si>
    <t>馬遠國小</t>
  </si>
  <si>
    <t>花蓮縣立○○國民小學○○年○○月員工薪資清冊</t>
  </si>
  <si>
    <t>項次</t>
  </si>
  <si>
    <t>職稱</t>
  </si>
  <si>
    <t>年功俸</t>
  </si>
  <si>
    <t>姓名</t>
  </si>
  <si>
    <t>月支薪俸</t>
  </si>
  <si>
    <t>專業加給</t>
  </si>
  <si>
    <t>東台(山地)加給　</t>
  </si>
  <si>
    <t>主管加給</t>
  </si>
  <si>
    <t>導師費</t>
  </si>
  <si>
    <t>小計</t>
  </si>
  <si>
    <t>退撫補助</t>
  </si>
  <si>
    <t>勞退補助</t>
  </si>
  <si>
    <t>公保補助</t>
  </si>
  <si>
    <t>勞保補助　</t>
  </si>
  <si>
    <t>健保補助</t>
  </si>
  <si>
    <t>政府補助小計</t>
  </si>
  <si>
    <t>公保自付　</t>
  </si>
  <si>
    <t>勞保自付　</t>
  </si>
  <si>
    <t>健保自付　</t>
  </si>
  <si>
    <t>退撫自付　</t>
  </si>
  <si>
    <t>優存</t>
  </si>
  <si>
    <t>代扣小計</t>
  </si>
  <si>
    <t>實領金額</t>
  </si>
  <si>
    <t>備註</t>
  </si>
  <si>
    <t>校長</t>
  </si>
  <si>
    <t>○○○</t>
  </si>
  <si>
    <t>工友</t>
  </si>
  <si>
    <t>合計</t>
  </si>
  <si>
    <t>正式教師(不含代理教師)</t>
  </si>
  <si>
    <t>教務主任　</t>
  </si>
  <si>
    <t>教師</t>
  </si>
  <si>
    <t>教務組長　</t>
  </si>
  <si>
    <t>總務主任</t>
  </si>
  <si>
    <t>訓導主任</t>
  </si>
  <si>
    <t>幼兒園代理教師</t>
  </si>
  <si>
    <t>幹事兼會計</t>
  </si>
  <si>
    <t>校護</t>
  </si>
  <si>
    <t>所得稅</t>
  </si>
  <si>
    <t>是</t>
  </si>
  <si>
    <t>地域加給</t>
  </si>
  <si>
    <t>實際人數
(A)</t>
  </si>
  <si>
    <t>6＊＊○○國小</t>
  </si>
  <si>
    <t>3.幼兒園部份：</t>
  </si>
  <si>
    <t>長期代課教師(3個月以上)</t>
  </si>
  <si>
    <t>行政人員(含職務代理人)
(非教師兼任之專職行政人員)</t>
  </si>
  <si>
    <t>短期代課教師(一個月以上，三個月以下，不含按日或按鐘點計薪者)</t>
  </si>
  <si>
    <t>本(薪)俸</t>
  </si>
  <si>
    <t>合計
(B)</t>
  </si>
  <si>
    <t>平均薪俸
C=B/A</t>
  </si>
  <si>
    <t xml:space="preserve"> </t>
  </si>
  <si>
    <t>薪俸額</t>
  </si>
  <si>
    <t>填表說明:</t>
  </si>
  <si>
    <t>公(勞)保保費
機關負擔數</t>
  </si>
  <si>
    <t>健保保費
機關負擔數
(註2)</t>
  </si>
  <si>
    <t>專業加給或
學術研究加給</t>
  </si>
  <si>
    <t>其他</t>
  </si>
  <si>
    <t>2、保費機關負擔數不含政府以雇主身分負擔之二代健保補充保費；政府補助勞健保，若未列於薪資清冊，請另外提供資料核對。</t>
  </si>
  <si>
    <t xml:space="preserve">出納                              人事 　                          　 會計                                 校長　　         　               </t>
  </si>
  <si>
    <t>導師費
(教保費)</t>
  </si>
  <si>
    <t>5、特教津貼填列於「專業加給或學術研究加給」欄位。</t>
  </si>
  <si>
    <t>6、列於5月薪資表之1-4月考績晉級差額、保險費溢扣、留職停薪教師公提保費請列於「其他」欄位。</t>
  </si>
  <si>
    <t>113年5月份國民中小學(不含完全中學)教育人事費調查表</t>
  </si>
  <si>
    <r>
      <t>113年2月底(112學年第2學期開學)
國中小實際班級數、學生人數：</t>
    </r>
  </si>
  <si>
    <t>3、導師費不含「教育部國民及學前教育署補助國民中小學提高教育人力實施要點」及「教育部國民及學前教育署補助教保服務機構導師職務加給差額及教保費要點」教育部差額補助部分。(即調增1,000元、雙導師3,000元及教保費2,000元部分請列於「其他」欄位)。</t>
  </si>
  <si>
    <t>1、實際人數及薪俸請依113年5月員工由"人員維持費"支應之薪資清冊填列，但不含幼兒園教保員及廚工薪資，非領取足月薪俸部分(當月新進或離職人員、留職停薪、半薪、補薪等)之實際人數及薪俸額請填列於「其他」欄位﹔112學年度以編餘缺增置普通班教師，該員額採控管改支鐘點(每週至多40節)方式進用者，請將該員額下移至調查表「其他」欄位﹔調查表中有關長、短期代課教師，係指支領月薪之代理教師，不含按日或按鐘點計薪者。</t>
  </si>
  <si>
    <r>
      <t>4、增置專任輔導教師(各國中及19所國小)；計畫型護理師薪資1名(明義國小)</t>
    </r>
    <r>
      <rPr>
        <sz val="11"/>
        <rFont val="新細明體"/>
        <family val="1"/>
      </rPr>
      <t>﹔</t>
    </r>
    <r>
      <rPr>
        <sz val="11"/>
        <rFont val="標楷體"/>
        <family val="4"/>
      </rPr>
      <t>112年度充實營養師人力經費(國風國中及明義國小)； 國小專案經費增置員額計43校；國小普通班偏遠增置員額60名及偏遠國中合理員額40名(參員額編制表)以上學校之112學年編制員額、實際人數與薪俸額請列於「其他」欄位。</t>
    </r>
  </si>
  <si>
    <t>112學年編制員額</t>
  </si>
  <si>
    <t>113年5月薪資是否晉級</t>
  </si>
  <si>
    <r>
      <t>4、增置專任輔導教師(各國中及19所國小)；計畫型護理師薪資1名(明義國小)</t>
    </r>
    <r>
      <rPr>
        <sz val="11"/>
        <rFont val="新細明體"/>
        <family val="1"/>
      </rPr>
      <t>﹔</t>
    </r>
    <r>
      <rPr>
        <sz val="11"/>
        <rFont val="標楷體"/>
        <family val="4"/>
      </rPr>
      <t>113年度充實營養師人力經費(國風國中及明義國小)； 國小專案經費增置員額計43校；國小普通班偏遠增置員額60名及偏遠國中合理員額40名(參員額編制表)以上學校之112學年編制員額、實際人數與薪俸額請列於「其他」欄位。</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</si>
</sst>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General_)"/>
    <numFmt numFmtId="178" formatCode="0.00_)"/>
    <numFmt numFmtId="179" formatCode="#,##0;[Red]#,##0"/>
    <numFmt numFmtId="180" formatCode="_-* #,##0.0_-;\-* #,##0.0_-;_-* &quot;-&quot;??_-;_-@_-"/>
    <numFmt numFmtId="181" formatCode="&quot;Yes&quot;;&quot;Yes&quot;;&quot;No&quot;"/>
    <numFmt numFmtId="182" formatCode="&quot;True&quot;;&quot;True&quot;;&quot;False&quot;"/>
    <numFmt numFmtId="183" formatCode="&quot;On&quot;;&quot;On&quot;;&quot;Off&quot;"/>
    <numFmt numFmtId="184" formatCode="#,##0_);[Red]\(#,##0\)"/>
    <numFmt numFmtId="185" formatCode="\(#,##0&quot;班&quot;\)"/>
    <numFmt numFmtId="186" formatCode="#,##0&quot;班&quot;"/>
    <numFmt numFmtId="187" formatCode="#,##0&quot;人&quot;"/>
    <numFmt numFmtId="188" formatCode="0_);[Red]\(0\)"/>
    <numFmt numFmtId="189" formatCode="#,##0_ "/>
    <numFmt numFmtId="190" formatCode="[$-404]AM/PM\ hh:mm:ss"/>
    <numFmt numFmtId="191" formatCode="m&quot;月&quot;d&quot;日&quot;"/>
    <numFmt numFmtId="192" formatCode="#,##0_ ;[Red]\-#,##0\ "/>
    <numFmt numFmtId="193" formatCode="0_);\(0\)"/>
    <numFmt numFmtId="194" formatCode="#,##0.0_);[Red]\(#,##0.0\)"/>
    <numFmt numFmtId="195" formatCode="#,##0_);\(#,##0\)"/>
    <numFmt numFmtId="196" formatCode="#,##0.0_ ;[Red]\-#,##0.0\ "/>
    <numFmt numFmtId="197" formatCode="0_ "/>
    <numFmt numFmtId="198" formatCode="000"/>
    <numFmt numFmtId="199" formatCode="0.00_ "/>
    <numFmt numFmtId="200" formatCode="0.0_ "/>
    <numFmt numFmtId="201" formatCode="[$€-2]\ #,##0.00_);[Red]\([$€-2]\ #,##0.00\)"/>
  </numFmts>
  <fonts count="65">
    <font>
      <sz val="12"/>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u val="single"/>
      <sz val="9"/>
      <color indexed="12"/>
      <name val="華康中楷體"/>
      <family val="3"/>
    </font>
    <font>
      <sz val="9"/>
      <name val="新細明體"/>
      <family val="1"/>
    </font>
    <font>
      <sz val="16"/>
      <name val="標楷體"/>
      <family val="4"/>
    </font>
    <font>
      <sz val="12"/>
      <name val="標楷體"/>
      <family val="4"/>
    </font>
    <font>
      <b/>
      <sz val="12"/>
      <name val="標楷體"/>
      <family val="4"/>
    </font>
    <font>
      <u val="single"/>
      <sz val="9"/>
      <color indexed="36"/>
      <name val="新細明體"/>
      <family val="1"/>
    </font>
    <font>
      <sz val="11"/>
      <name val="標楷體"/>
      <family val="4"/>
    </font>
    <font>
      <sz val="12"/>
      <color indexed="10"/>
      <name val="標楷體"/>
      <family val="4"/>
    </font>
    <font>
      <b/>
      <sz val="14"/>
      <name val="標楷體"/>
      <family val="4"/>
    </font>
    <font>
      <sz val="14"/>
      <name val="標楷體"/>
      <family val="4"/>
    </font>
    <font>
      <b/>
      <sz val="12"/>
      <name val="Times New Roman"/>
      <family val="1"/>
    </font>
    <font>
      <sz val="10"/>
      <name val="新細明體"/>
      <family val="1"/>
    </font>
    <font>
      <sz val="10"/>
      <name val="標楷體"/>
      <family val="4"/>
    </font>
    <font>
      <sz val="8"/>
      <name val="新細明體"/>
      <family val="1"/>
    </font>
    <font>
      <sz val="14"/>
      <color indexed="10"/>
      <name val="標楷體"/>
      <family val="4"/>
    </font>
    <font>
      <b/>
      <sz val="16"/>
      <name val="新細明體"/>
      <family val="1"/>
    </font>
    <font>
      <b/>
      <sz val="12"/>
      <name val="新細明體"/>
      <family val="1"/>
    </font>
    <font>
      <sz val="12"/>
      <color indexed="8"/>
      <name val="新細明體"/>
      <family val="1"/>
    </font>
    <font>
      <b/>
      <sz val="11"/>
      <name val="標楷體"/>
      <family val="4"/>
    </font>
    <font>
      <sz val="11"/>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標楷體"/>
      <family val="4"/>
    </font>
    <font>
      <b/>
      <sz val="12"/>
      <color indexed="10"/>
      <name val="標楷體"/>
      <family val="4"/>
    </font>
    <font>
      <sz val="11"/>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標楷體"/>
      <family val="4"/>
    </font>
    <font>
      <b/>
      <sz val="12"/>
      <color rgb="FFFF0000"/>
      <name val="標楷體"/>
      <family val="4"/>
    </font>
    <font>
      <sz val="11"/>
      <color rgb="FFFF0000"/>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medium"/>
      <right style="thin"/>
      <top style="thin"/>
      <bottom style="medium"/>
    </border>
    <border>
      <left style="double"/>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style="thin"/>
      <top>
        <color indexed="63"/>
      </top>
      <bottom style="thin"/>
    </border>
    <border diagonalDown="1">
      <left style="thin"/>
      <right style="thin"/>
      <top>
        <color indexed="63"/>
      </top>
      <bottom style="thin"/>
      <diagonal style="thin"/>
    </border>
    <border>
      <left style="thin"/>
      <right style="thin"/>
      <top style="thin"/>
      <bottom style="medium"/>
    </border>
    <border diagonalDown="1">
      <left style="thin"/>
      <right style="thin"/>
      <top style="thin"/>
      <bottom style="medium"/>
      <diagonal style="thin"/>
    </border>
    <border>
      <left style="thin"/>
      <right>
        <color indexed="63"/>
      </right>
      <top>
        <color indexed="63"/>
      </top>
      <bottom style="thin"/>
    </border>
    <border>
      <left style="double"/>
      <right style="medium"/>
      <top style="thin"/>
      <bottom style="thin"/>
    </border>
    <border diagonalDown="1">
      <left style="double"/>
      <right style="medium"/>
      <top style="thin"/>
      <bottom style="thin"/>
      <diagonal style="thin"/>
    </border>
    <border diagonalDown="1">
      <left style="thin"/>
      <right style="thin"/>
      <top style="thin"/>
      <bottom style="thin"/>
      <diagonal style="thin"/>
    </border>
    <border diagonalDown="1">
      <left style="double"/>
      <right style="medium"/>
      <top style="thin"/>
      <bottom style="medium"/>
      <diagonal style="thin"/>
    </border>
    <border>
      <left style="medium"/>
      <right style="thin"/>
      <top style="thin"/>
      <bottom style="thin"/>
    </border>
    <border>
      <left style="double"/>
      <right style="medium"/>
      <top style="medium"/>
      <bottom>
        <color indexed="63"/>
      </bottom>
    </border>
    <border>
      <left style="double"/>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38" fontId="1" fillId="0" borderId="0" applyBorder="0" applyAlignment="0">
      <protection/>
    </xf>
    <xf numFmtId="177" fontId="2" fillId="20" borderId="1" applyNumberFormat="0" applyFont="0" applyFill="0" applyBorder="0">
      <alignment horizontal="center" vertical="center"/>
      <protection/>
    </xf>
    <xf numFmtId="178" fontId="3" fillId="0" borderId="0">
      <alignment/>
      <protection/>
    </xf>
    <xf numFmtId="0" fontId="4" fillId="0" borderId="0">
      <alignment/>
      <protection/>
    </xf>
    <xf numFmtId="0" fontId="0" fillId="0" borderId="0">
      <alignment vertical="center"/>
      <protection/>
    </xf>
    <xf numFmtId="0" fontId="23" fillId="0" borderId="0" applyBorder="0" applyProtection="0">
      <alignment vertical="center"/>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47" fillId="21" borderId="0" applyNumberFormat="0" applyBorder="0" applyAlignment="0" applyProtection="0"/>
    <xf numFmtId="0" fontId="48" fillId="0" borderId="2" applyNumberFormat="0" applyFill="0" applyAlignment="0" applyProtection="0"/>
    <xf numFmtId="0" fontId="49" fillId="22" borderId="0" applyNumberFormat="0" applyBorder="0" applyAlignment="0" applyProtection="0"/>
    <xf numFmtId="9" fontId="0" fillId="0" borderId="0" applyFont="0" applyFill="0" applyBorder="0" applyAlignment="0" applyProtection="0"/>
    <xf numFmtId="0" fontId="50"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1" borderId="3" applyNumberFormat="0" applyAlignment="0" applyProtection="0"/>
    <xf numFmtId="0" fontId="58" fillId="23" borderId="9" applyNumberFormat="0" applyAlignment="0" applyProtection="0"/>
    <xf numFmtId="0" fontId="59" fillId="32" borderId="10" applyNumberFormat="0" applyAlignment="0" applyProtection="0"/>
    <xf numFmtId="0" fontId="60" fillId="33" borderId="0" applyNumberFormat="0" applyBorder="0" applyAlignment="0" applyProtection="0"/>
    <xf numFmtId="0" fontId="61" fillId="0" borderId="0" applyNumberFormat="0" applyFill="0" applyBorder="0" applyAlignment="0" applyProtection="0"/>
  </cellStyleXfs>
  <cellXfs count="112">
    <xf numFmtId="0" fontId="0" fillId="0" borderId="0" xfId="0" applyAlignment="1">
      <alignment/>
    </xf>
    <xf numFmtId="0" fontId="8" fillId="0" borderId="0" xfId="0" applyFont="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5" fillId="0" borderId="0" xfId="0" applyFont="1" applyAlignment="1">
      <alignment horizontal="distributed" vertical="center"/>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4" fillId="0" borderId="12" xfId="0" applyFont="1" applyBorder="1" applyAlignment="1">
      <alignment horizontal="center" vertical="center" wrapText="1"/>
    </xf>
    <xf numFmtId="187" fontId="9" fillId="34" borderId="0" xfId="0" applyNumberFormat="1" applyFont="1" applyFill="1" applyBorder="1" applyAlignment="1" applyProtection="1">
      <alignment vertical="center" shrinkToFit="1"/>
      <protection locked="0"/>
    </xf>
    <xf numFmtId="0" fontId="21"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Border="1" applyAlignment="1">
      <alignment horizontal="centerContinuous" vertical="center"/>
    </xf>
    <xf numFmtId="0" fontId="22" fillId="0" borderId="0" xfId="0" applyFont="1" applyAlignment="1">
      <alignment horizontal="centerContinuous"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39" applyFont="1" applyBorder="1" applyAlignment="1" applyProtection="1">
      <alignment horizontal="center" vertical="center" shrinkToFit="1"/>
      <protection locked="0"/>
    </xf>
    <xf numFmtId="0" fontId="0" fillId="0" borderId="16" xfId="0" applyFont="1" applyBorder="1" applyAlignment="1">
      <alignment horizontal="center" vertical="center"/>
    </xf>
    <xf numFmtId="41" fontId="23" fillId="0" borderId="14" xfId="0" applyNumberFormat="1" applyFont="1" applyBorder="1" applyAlignment="1" applyProtection="1">
      <alignment horizontal="center" vertical="center" shrinkToFit="1"/>
      <protection locked="0"/>
    </xf>
    <xf numFmtId="41" fontId="23" fillId="0" borderId="15" xfId="0" applyNumberFormat="1" applyFont="1" applyBorder="1" applyAlignment="1" applyProtection="1">
      <alignment horizontal="center" vertical="center" shrinkToFit="1"/>
      <protection locked="0"/>
    </xf>
    <xf numFmtId="0" fontId="23" fillId="0" borderId="15" xfId="39"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1" xfId="39" applyFont="1" applyBorder="1" applyAlignment="1" applyProtection="1">
      <alignment horizontal="center" vertical="center" shrinkToFit="1"/>
      <protection locked="0"/>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5" fillId="0" borderId="17" xfId="0" applyFont="1" applyFill="1" applyBorder="1" applyAlignment="1">
      <alignment horizontal="center" vertical="center"/>
    </xf>
    <xf numFmtId="186" fontId="9" fillId="35" borderId="0" xfId="0" applyNumberFormat="1" applyFont="1" applyFill="1" applyBorder="1" applyAlignment="1" applyProtection="1">
      <alignment horizontal="right" vertical="center" shrinkToFit="1"/>
      <protection locked="0"/>
    </xf>
    <xf numFmtId="187" fontId="9" fillId="34" borderId="0" xfId="0" applyNumberFormat="1" applyFont="1" applyFill="1" applyBorder="1" applyAlignment="1" applyProtection="1">
      <alignment horizontal="right" vertical="center" shrinkToFit="1"/>
      <protection locked="0"/>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4" fillId="0" borderId="11" xfId="0" applyFont="1" applyBorder="1" applyAlignment="1">
      <alignment horizontal="left" vertical="center" wrapText="1"/>
    </xf>
    <xf numFmtId="0" fontId="12" fillId="0" borderId="0" xfId="0" applyFont="1" applyAlignment="1">
      <alignment vertical="center"/>
    </xf>
    <xf numFmtId="184" fontId="9" fillId="0" borderId="20" xfId="41" applyNumberFormat="1" applyFont="1" applyBorder="1" applyAlignment="1" applyProtection="1">
      <alignment horizontal="right" vertical="center" shrinkToFit="1"/>
      <protection locked="0"/>
    </xf>
    <xf numFmtId="184" fontId="9" fillId="0" borderId="21" xfId="41" applyNumberFormat="1" applyFont="1" applyFill="1" applyBorder="1" applyAlignment="1" applyProtection="1">
      <alignment horizontal="center" vertical="center" shrinkToFit="1"/>
      <protection locked="0"/>
    </xf>
    <xf numFmtId="184" fontId="9" fillId="0" borderId="1" xfId="41" applyNumberFormat="1" applyFont="1" applyBorder="1" applyAlignment="1" applyProtection="1">
      <alignment horizontal="right" vertical="center" shrinkToFit="1"/>
      <protection locked="0"/>
    </xf>
    <xf numFmtId="184" fontId="9" fillId="0" borderId="21" xfId="41" applyNumberFormat="1" applyFont="1" applyBorder="1" applyAlignment="1" applyProtection="1">
      <alignment horizontal="center" vertical="center" shrinkToFit="1"/>
      <protection/>
    </xf>
    <xf numFmtId="184" fontId="9" fillId="0" borderId="20" xfId="41" applyNumberFormat="1" applyFont="1" applyFill="1" applyBorder="1" applyAlignment="1" applyProtection="1">
      <alignment horizontal="right" vertical="center" shrinkToFit="1"/>
      <protection locked="0"/>
    </xf>
    <xf numFmtId="184" fontId="10" fillId="36" borderId="22" xfId="0" applyNumberFormat="1" applyFont="1" applyFill="1" applyBorder="1" applyAlignment="1" applyProtection="1">
      <alignment horizontal="right" vertical="center" shrinkToFit="1"/>
      <protection/>
    </xf>
    <xf numFmtId="184" fontId="10" fillId="36" borderId="23" xfId="0" applyNumberFormat="1" applyFont="1" applyFill="1" applyBorder="1" applyAlignment="1" applyProtection="1">
      <alignment horizontal="right" vertical="center" shrinkToFit="1"/>
      <protection/>
    </xf>
    <xf numFmtId="186" fontId="9" fillId="37" borderId="0" xfId="0" applyNumberFormat="1" applyFont="1" applyFill="1" applyBorder="1" applyAlignment="1" applyProtection="1">
      <alignment vertical="center" shrinkToFit="1"/>
      <protection locked="0"/>
    </xf>
    <xf numFmtId="0" fontId="62" fillId="0" borderId="2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184" fontId="9" fillId="38" borderId="1" xfId="41" applyNumberFormat="1" applyFont="1" applyFill="1" applyBorder="1" applyAlignment="1" applyProtection="1">
      <alignment horizontal="right" vertical="center" shrinkToFit="1"/>
      <protection/>
    </xf>
    <xf numFmtId="184" fontId="12" fillId="38" borderId="25" xfId="41" applyNumberFormat="1" applyFont="1" applyFill="1" applyBorder="1" applyAlignment="1" applyProtection="1">
      <alignment horizontal="right" vertical="center" shrinkToFit="1"/>
      <protection/>
    </xf>
    <xf numFmtId="184" fontId="10" fillId="13" borderId="20" xfId="41" applyNumberFormat="1" applyFont="1" applyFill="1" applyBorder="1" applyAlignment="1" applyProtection="1">
      <alignment horizontal="right" vertical="center" shrinkToFit="1"/>
      <protection/>
    </xf>
    <xf numFmtId="184" fontId="24" fillId="13" borderId="25" xfId="41" applyNumberFormat="1" applyFont="1" applyFill="1" applyBorder="1" applyAlignment="1" applyProtection="1">
      <alignment horizontal="right" vertical="center" shrinkToFit="1"/>
      <protection/>
    </xf>
    <xf numFmtId="0" fontId="9" fillId="0" borderId="0" xfId="0" applyFont="1" applyAlignment="1">
      <alignment vertical="center" wrapText="1"/>
    </xf>
    <xf numFmtId="184" fontId="9" fillId="38" borderId="20" xfId="41" applyNumberFormat="1" applyFont="1" applyFill="1" applyBorder="1" applyAlignment="1" applyProtection="1">
      <alignment horizontal="right" vertical="center" shrinkToFit="1"/>
      <protection locked="0"/>
    </xf>
    <xf numFmtId="184" fontId="10" fillId="38" borderId="1" xfId="41" applyNumberFormat="1" applyFont="1" applyFill="1" applyBorder="1" applyAlignment="1" applyProtection="1">
      <alignment horizontal="right" vertical="center" shrinkToFit="1"/>
      <protection/>
    </xf>
    <xf numFmtId="184" fontId="9" fillId="38" borderId="20" xfId="41" applyNumberFormat="1" applyFont="1" applyFill="1" applyBorder="1" applyAlignment="1" applyProtection="1">
      <alignment horizontal="right" vertical="center" shrinkToFit="1"/>
      <protection/>
    </xf>
    <xf numFmtId="184" fontId="9" fillId="38" borderId="21" xfId="41" applyNumberFormat="1" applyFont="1" applyFill="1" applyBorder="1" applyAlignment="1" applyProtection="1">
      <alignment horizontal="center" vertical="center" shrinkToFit="1"/>
      <protection/>
    </xf>
    <xf numFmtId="184" fontId="12" fillId="38" borderId="26" xfId="41" applyNumberFormat="1" applyFont="1" applyFill="1" applyBorder="1" applyAlignment="1" applyProtection="1">
      <alignment horizontal="right" vertical="center" shrinkToFit="1"/>
      <protection/>
    </xf>
    <xf numFmtId="184" fontId="10" fillId="38" borderId="20" xfId="41" applyNumberFormat="1" applyFont="1" applyFill="1" applyBorder="1" applyAlignment="1" applyProtection="1">
      <alignment horizontal="right" vertical="center" shrinkToFit="1"/>
      <protection/>
    </xf>
    <xf numFmtId="184" fontId="10" fillId="38" borderId="27" xfId="0" applyNumberFormat="1" applyFont="1" applyFill="1" applyBorder="1" applyAlignment="1" applyProtection="1">
      <alignment horizontal="right" vertical="center" shrinkToFit="1"/>
      <protection/>
    </xf>
    <xf numFmtId="0" fontId="10" fillId="38" borderId="11" xfId="0" applyFont="1" applyFill="1" applyBorder="1" applyAlignment="1">
      <alignment horizontal="left" vertical="center" wrapText="1"/>
    </xf>
    <xf numFmtId="184" fontId="10" fillId="38" borderId="20" xfId="0" applyNumberFormat="1" applyFont="1" applyFill="1" applyBorder="1" applyAlignment="1" applyProtection="1">
      <alignment horizontal="right" vertical="center" shrinkToFit="1"/>
      <protection/>
    </xf>
    <xf numFmtId="184" fontId="10" fillId="13" borderId="20" xfId="41" applyNumberFormat="1" applyFont="1" applyFill="1" applyBorder="1" applyAlignment="1" applyProtection="1">
      <alignment horizontal="right" vertical="center" shrinkToFit="1"/>
      <protection locked="0"/>
    </xf>
    <xf numFmtId="184" fontId="9" fillId="38" borderId="27" xfId="0" applyNumberFormat="1" applyFont="1" applyFill="1" applyBorder="1" applyAlignment="1" applyProtection="1">
      <alignment horizontal="right" vertical="center" shrinkToFit="1"/>
      <protection/>
    </xf>
    <xf numFmtId="184" fontId="10" fillId="38" borderId="20" xfId="41" applyNumberFormat="1" applyFont="1" applyFill="1" applyBorder="1" applyAlignment="1" applyProtection="1">
      <alignment horizontal="right" vertical="center" shrinkToFit="1"/>
      <protection locked="0"/>
    </xf>
    <xf numFmtId="0" fontId="10" fillId="0" borderId="0" xfId="0" applyFont="1" applyAlignment="1">
      <alignment vertical="center"/>
    </xf>
    <xf numFmtId="184" fontId="10" fillId="38" borderId="21" xfId="41" applyNumberFormat="1" applyFont="1" applyFill="1" applyBorder="1" applyAlignment="1" applyProtection="1">
      <alignment horizontal="center" vertical="center" shrinkToFit="1"/>
      <protection/>
    </xf>
    <xf numFmtId="184" fontId="10" fillId="38" borderId="1" xfId="41" applyNumberFormat="1" applyFont="1" applyFill="1" applyBorder="1" applyAlignment="1" applyProtection="1">
      <alignment horizontal="right" vertical="center" shrinkToFit="1"/>
      <protection locked="0"/>
    </xf>
    <xf numFmtId="0" fontId="10" fillId="38" borderId="0" xfId="0" applyFont="1" applyFill="1" applyAlignment="1">
      <alignment vertical="center"/>
    </xf>
    <xf numFmtId="184" fontId="10" fillId="38" borderId="21" xfId="41" applyNumberFormat="1" applyFont="1" applyFill="1" applyBorder="1" applyAlignment="1" applyProtection="1">
      <alignment horizontal="right" vertical="center" shrinkToFit="1"/>
      <protection/>
    </xf>
    <xf numFmtId="184" fontId="12" fillId="38" borderId="28" xfId="41" applyNumberFormat="1" applyFont="1" applyFill="1" applyBorder="1" applyAlignment="1" applyProtection="1">
      <alignment horizontal="right" vertical="center" shrinkToFit="1"/>
      <protection/>
    </xf>
    <xf numFmtId="0" fontId="12" fillId="0" borderId="29" xfId="0" applyFont="1" applyBorder="1" applyAlignment="1">
      <alignment horizontal="left" vertical="center" wrapText="1"/>
    </xf>
    <xf numFmtId="0" fontId="12" fillId="0" borderId="0" xfId="0" applyFont="1" applyFill="1" applyAlignment="1">
      <alignment vertical="center"/>
    </xf>
    <xf numFmtId="0" fontId="0" fillId="38" borderId="0" xfId="40" applyFill="1">
      <alignment vertical="center"/>
      <protection/>
    </xf>
    <xf numFmtId="176" fontId="0" fillId="38" borderId="0" xfId="41" applyNumberFormat="1" applyFill="1" applyAlignment="1">
      <alignment vertical="center"/>
    </xf>
    <xf numFmtId="0" fontId="17" fillId="38" borderId="1" xfId="40" applyFont="1" applyFill="1" applyBorder="1" applyAlignment="1">
      <alignment vertical="center" textRotation="255"/>
      <protection/>
    </xf>
    <xf numFmtId="0" fontId="17" fillId="38" borderId="1" xfId="40" applyFont="1" applyFill="1" applyBorder="1" applyAlignment="1">
      <alignment horizontal="center" vertical="center"/>
      <protection/>
    </xf>
    <xf numFmtId="0" fontId="17" fillId="38" borderId="1" xfId="40" applyFont="1" applyFill="1" applyBorder="1" applyAlignment="1">
      <alignment horizontal="center" vertical="center" wrapText="1"/>
      <protection/>
    </xf>
    <xf numFmtId="176" fontId="17" fillId="38" borderId="1" xfId="41" applyNumberFormat="1" applyFont="1" applyFill="1" applyBorder="1" applyAlignment="1">
      <alignment vertical="center" wrapText="1"/>
    </xf>
    <xf numFmtId="176" fontId="17" fillId="38" borderId="1" xfId="41" applyNumberFormat="1" applyFont="1" applyFill="1" applyBorder="1" applyAlignment="1">
      <alignment vertical="center"/>
    </xf>
    <xf numFmtId="176" fontId="17" fillId="38" borderId="0" xfId="41" applyNumberFormat="1" applyFont="1" applyFill="1" applyAlignment="1">
      <alignment vertical="center"/>
    </xf>
    <xf numFmtId="0" fontId="17" fillId="38" borderId="0" xfId="40" applyFont="1" applyFill="1">
      <alignment vertical="center"/>
      <protection/>
    </xf>
    <xf numFmtId="0" fontId="0" fillId="38" borderId="1" xfId="40" applyFill="1" applyBorder="1">
      <alignment vertical="center"/>
      <protection/>
    </xf>
    <xf numFmtId="0" fontId="18" fillId="38" borderId="1" xfId="40" applyFont="1" applyFill="1" applyBorder="1">
      <alignment vertical="center"/>
      <protection/>
    </xf>
    <xf numFmtId="0" fontId="17" fillId="38" borderId="1" xfId="40" applyFont="1" applyFill="1" applyBorder="1">
      <alignment vertical="center"/>
      <protection/>
    </xf>
    <xf numFmtId="0" fontId="19" fillId="38" borderId="1" xfId="40" applyFont="1" applyFill="1" applyBorder="1">
      <alignment vertical="center"/>
      <protection/>
    </xf>
    <xf numFmtId="176" fontId="17" fillId="38" borderId="1" xfId="41" applyNumberFormat="1" applyFont="1" applyFill="1" applyBorder="1" applyAlignment="1">
      <alignment vertical="center" shrinkToFit="1"/>
    </xf>
    <xf numFmtId="176" fontId="17" fillId="38" borderId="20" xfId="41" applyNumberFormat="1" applyFont="1" applyFill="1" applyBorder="1" applyAlignment="1">
      <alignment vertical="center" shrinkToFit="1"/>
    </xf>
    <xf numFmtId="176" fontId="0" fillId="38" borderId="1" xfId="41" applyNumberFormat="1" applyFill="1" applyBorder="1" applyAlignment="1">
      <alignment vertical="center"/>
    </xf>
    <xf numFmtId="176" fontId="7" fillId="38" borderId="1" xfId="41" applyNumberFormat="1" applyFont="1" applyFill="1" applyBorder="1" applyAlignment="1">
      <alignment vertical="center"/>
    </xf>
    <xf numFmtId="0" fontId="9" fillId="38" borderId="0" xfId="40" applyFont="1" applyFill="1">
      <alignment vertical="center"/>
      <protection/>
    </xf>
    <xf numFmtId="176" fontId="17" fillId="11" borderId="1" xfId="41" applyNumberFormat="1" applyFont="1" applyFill="1" applyBorder="1" applyAlignment="1">
      <alignment vertical="center" wrapText="1"/>
    </xf>
    <xf numFmtId="176" fontId="17" fillId="11" borderId="1" xfId="41" applyNumberFormat="1" applyFont="1" applyFill="1" applyBorder="1" applyAlignment="1">
      <alignment vertical="center" shrinkToFit="1"/>
    </xf>
    <xf numFmtId="0" fontId="9" fillId="0" borderId="0" xfId="0" applyFont="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76" fontId="17" fillId="11" borderId="1" xfId="41" applyNumberFormat="1" applyFont="1" applyFill="1" applyBorder="1" applyAlignment="1">
      <alignment horizontal="left" vertical="center" wrapText="1"/>
    </xf>
    <xf numFmtId="184" fontId="63" fillId="13" borderId="1" xfId="41" applyNumberFormat="1" applyFont="1" applyFill="1" applyBorder="1" applyAlignment="1" applyProtection="1">
      <alignment horizontal="center" vertical="center" shrinkToFit="1"/>
      <protection locked="0"/>
    </xf>
    <xf numFmtId="184" fontId="10" fillId="38" borderId="27" xfId="41" applyNumberFormat="1" applyFont="1" applyFill="1" applyBorder="1" applyAlignment="1" applyProtection="1">
      <alignment horizontal="right" vertical="center" shrinkToFit="1"/>
      <protection/>
    </xf>
    <xf numFmtId="0" fontId="64" fillId="0" borderId="0" xfId="0" applyFont="1" applyAlignment="1">
      <alignment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9" fillId="0" borderId="0" xfId="0" applyFont="1" applyBorder="1" applyAlignment="1" applyProtection="1">
      <alignment horizontal="left" vertical="center" wrapText="1"/>
      <protection/>
    </xf>
    <xf numFmtId="0" fontId="15" fillId="39" borderId="0" xfId="0" applyFont="1" applyFill="1" applyAlignment="1" applyProtection="1">
      <alignment horizontal="left" vertical="center" shrinkToFit="1"/>
      <protection locked="0"/>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20" xfId="0" applyFont="1" applyBorder="1" applyAlignment="1">
      <alignment horizontal="center" vertical="center" wrapText="1"/>
    </xf>
    <xf numFmtId="186" fontId="9" fillId="38" borderId="35" xfId="0" applyNumberFormat="1" applyFont="1" applyFill="1" applyBorder="1" applyAlignment="1" applyProtection="1">
      <alignment horizontal="center" vertical="center" shrinkToFit="1"/>
      <protection locked="0"/>
    </xf>
    <xf numFmtId="186" fontId="9" fillId="38" borderId="36"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wrapText="1"/>
      <protection/>
    </xf>
    <xf numFmtId="0" fontId="9" fillId="0" borderId="37" xfId="0" applyFont="1" applyFill="1" applyBorder="1" applyAlignment="1" applyProtection="1">
      <alignment horizontal="left" vertical="center"/>
      <protection/>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6" fillId="38" borderId="38" xfId="54" applyFill="1" applyBorder="1" applyAlignment="1" applyProtection="1">
      <alignment horizontal="center" vertical="center"/>
      <protection/>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5" xfId="38"/>
    <cellStyle name="一般_93學年教育員額編制表-估算" xfId="39"/>
    <cellStyle name="一般_教材-薪資清冊-範例"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貨幣[0]_Apply"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89&#38928;&#31639;\89&#22283;&#20013;&#20154;&#26989;&#32147;&#36027;&#2701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Sheet3"/>
      <sheetName val="比較"/>
      <sheetName val="總表"/>
      <sheetName val="線性關係"/>
      <sheetName val="1-3款"/>
      <sheetName val="1-3款(人數)"/>
      <sheetName val="1-1.5"/>
      <sheetName val="1.0~1.5倍(人數)"/>
      <sheetName val="1.5-2.5"/>
      <sheetName val="1.5~2.5倍(人數)"/>
      <sheetName val="92.4-9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G:\98&#24180;&#20154;&#20107;&#36027;\&#34218;&#36039;&#28165;&#20874;&#24433;&#26412;.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zoomScaleSheetLayoutView="85" zoomScalePageLayoutView="0" workbookViewId="0" topLeftCell="A13">
      <selection activeCell="R15" sqref="R15"/>
    </sheetView>
  </sheetViews>
  <sheetFormatPr defaultColWidth="9.00390625" defaultRowHeight="16.5"/>
  <cols>
    <col min="1" max="1" width="5.625" style="27" customWidth="1"/>
    <col min="2" max="2" width="7.125" style="27" customWidth="1"/>
    <col min="3" max="3" width="11.625" style="27" customWidth="1"/>
    <col min="4" max="4" width="5.625" style="27" customWidth="1"/>
    <col min="5" max="5" width="9.00390625" style="27" customWidth="1"/>
    <col min="6" max="6" width="13.00390625" style="24" customWidth="1"/>
    <col min="7" max="7" width="5.625" style="27" customWidth="1"/>
    <col min="8" max="8" width="9.00390625" style="27" customWidth="1"/>
    <col min="9" max="9" width="14.125" style="27" customWidth="1"/>
    <col min="10" max="10" width="5.625" style="27" customWidth="1"/>
    <col min="11" max="11" width="9.00390625" style="27" customWidth="1"/>
    <col min="12" max="12" width="13.125" style="27" customWidth="1"/>
    <col min="13" max="13" width="5.625" style="27" customWidth="1"/>
    <col min="14" max="14" width="9.00390625" style="27" customWidth="1"/>
    <col min="15" max="15" width="14.125" style="27" customWidth="1"/>
    <col min="16" max="16384" width="9.00390625" style="14" customWidth="1"/>
  </cols>
  <sheetData>
    <row r="1" spans="1:15" ht="32.25" customHeight="1">
      <c r="A1" s="10" t="s">
        <v>9</v>
      </c>
      <c r="B1" s="11"/>
      <c r="C1" s="11"/>
      <c r="D1" s="11"/>
      <c r="E1" s="11"/>
      <c r="F1" s="12"/>
      <c r="G1" s="13"/>
      <c r="H1" s="11"/>
      <c r="I1" s="11"/>
      <c r="J1" s="11"/>
      <c r="K1" s="11"/>
      <c r="L1" s="11"/>
      <c r="M1" s="11"/>
      <c r="N1" s="11"/>
      <c r="O1" s="11"/>
    </row>
    <row r="2" spans="1:15" ht="25.5" customHeight="1">
      <c r="A2" s="15" t="s">
        <v>10</v>
      </c>
      <c r="B2" s="16" t="s">
        <v>11</v>
      </c>
      <c r="C2" s="17" t="s">
        <v>12</v>
      </c>
      <c r="D2" s="15" t="s">
        <v>13</v>
      </c>
      <c r="E2" s="16" t="s">
        <v>14</v>
      </c>
      <c r="F2" s="17" t="s">
        <v>15</v>
      </c>
      <c r="G2" s="15" t="s">
        <v>13</v>
      </c>
      <c r="H2" s="16" t="s">
        <v>14</v>
      </c>
      <c r="I2" s="17" t="s">
        <v>15</v>
      </c>
      <c r="J2" s="15" t="s">
        <v>13</v>
      </c>
      <c r="K2" s="16" t="s">
        <v>14</v>
      </c>
      <c r="L2" s="17" t="s">
        <v>15</v>
      </c>
      <c r="M2" s="15" t="s">
        <v>13</v>
      </c>
      <c r="N2" s="16" t="s">
        <v>14</v>
      </c>
      <c r="O2" s="17" t="s">
        <v>15</v>
      </c>
    </row>
    <row r="3" spans="1:15" ht="18" customHeight="1">
      <c r="A3" s="15">
        <v>1</v>
      </c>
      <c r="B3" s="18">
        <v>310</v>
      </c>
      <c r="C3" s="19" t="s">
        <v>16</v>
      </c>
      <c r="D3" s="15">
        <v>1</v>
      </c>
      <c r="E3" s="20">
        <v>601</v>
      </c>
      <c r="F3" s="21" t="s">
        <v>17</v>
      </c>
      <c r="G3" s="20">
        <f>D32+1</f>
        <v>31</v>
      </c>
      <c r="H3" s="16">
        <v>631</v>
      </c>
      <c r="I3" s="22" t="s">
        <v>18</v>
      </c>
      <c r="J3" s="15">
        <f>G32+1</f>
        <v>61</v>
      </c>
      <c r="K3" s="16">
        <v>666</v>
      </c>
      <c r="L3" s="21" t="s">
        <v>29</v>
      </c>
      <c r="M3" s="20">
        <f>J32+1</f>
        <v>91</v>
      </c>
      <c r="N3" s="16">
        <v>697</v>
      </c>
      <c r="O3" s="21" t="s">
        <v>35</v>
      </c>
    </row>
    <row r="4" spans="1:15" ht="18" customHeight="1">
      <c r="A4" s="15">
        <f>A3+1</f>
        <v>2</v>
      </c>
      <c r="B4" s="18">
        <v>311</v>
      </c>
      <c r="C4" s="19" t="s">
        <v>21</v>
      </c>
      <c r="D4" s="15">
        <f>D3+1</f>
        <v>2</v>
      </c>
      <c r="E4" s="20">
        <v>602</v>
      </c>
      <c r="F4" s="21" t="s">
        <v>22</v>
      </c>
      <c r="G4" s="20">
        <f aca="true" t="shared" si="0" ref="G4:G32">G3+1</f>
        <v>32</v>
      </c>
      <c r="H4" s="16">
        <v>632</v>
      </c>
      <c r="I4" s="22" t="s">
        <v>23</v>
      </c>
      <c r="J4" s="15">
        <f aca="true" t="shared" si="1" ref="J4:J32">J3+1</f>
        <v>62</v>
      </c>
      <c r="K4" s="16">
        <v>667</v>
      </c>
      <c r="L4" s="21" t="s">
        <v>34</v>
      </c>
      <c r="M4" s="20">
        <f aca="true" t="shared" si="2" ref="M4:M13">M3+1</f>
        <v>92</v>
      </c>
      <c r="N4" s="16">
        <v>698</v>
      </c>
      <c r="O4" s="21" t="s">
        <v>40</v>
      </c>
    </row>
    <row r="5" spans="1:15" ht="18" customHeight="1">
      <c r="A5" s="15">
        <f aca="true" t="shared" si="3" ref="A5:A29">A4+1</f>
        <v>3</v>
      </c>
      <c r="B5" s="18">
        <v>312</v>
      </c>
      <c r="C5" s="19" t="s">
        <v>26</v>
      </c>
      <c r="D5" s="15">
        <f aca="true" t="shared" si="4" ref="D5:D32">D4+1</f>
        <v>3</v>
      </c>
      <c r="E5" s="20">
        <v>603</v>
      </c>
      <c r="F5" s="21" t="s">
        <v>27</v>
      </c>
      <c r="G5" s="20">
        <f t="shared" si="0"/>
        <v>33</v>
      </c>
      <c r="H5" s="16">
        <v>633</v>
      </c>
      <c r="I5" s="22" t="s">
        <v>28</v>
      </c>
      <c r="J5" s="15">
        <f t="shared" si="1"/>
        <v>63</v>
      </c>
      <c r="K5" s="16">
        <v>668</v>
      </c>
      <c r="L5" s="21" t="s">
        <v>39</v>
      </c>
      <c r="M5" s="20">
        <f t="shared" si="2"/>
        <v>93</v>
      </c>
      <c r="N5" s="16">
        <v>699</v>
      </c>
      <c r="O5" s="21" t="s">
        <v>45</v>
      </c>
    </row>
    <row r="6" spans="1:15" ht="18" customHeight="1">
      <c r="A6" s="15">
        <f t="shared" si="3"/>
        <v>4</v>
      </c>
      <c r="B6" s="18">
        <v>313</v>
      </c>
      <c r="C6" s="19" t="s">
        <v>31</v>
      </c>
      <c r="D6" s="15">
        <f t="shared" si="4"/>
        <v>4</v>
      </c>
      <c r="E6" s="20">
        <v>604</v>
      </c>
      <c r="F6" s="21" t="s">
        <v>32</v>
      </c>
      <c r="G6" s="20">
        <f t="shared" si="0"/>
        <v>34</v>
      </c>
      <c r="H6" s="16">
        <v>634</v>
      </c>
      <c r="I6" s="22" t="s">
        <v>33</v>
      </c>
      <c r="J6" s="15">
        <f t="shared" si="1"/>
        <v>64</v>
      </c>
      <c r="K6" s="16">
        <v>669</v>
      </c>
      <c r="L6" s="21" t="s">
        <v>44</v>
      </c>
      <c r="M6" s="20">
        <f t="shared" si="2"/>
        <v>94</v>
      </c>
      <c r="N6" s="16">
        <v>700</v>
      </c>
      <c r="O6" s="21" t="s">
        <v>50</v>
      </c>
    </row>
    <row r="7" spans="1:15" ht="18" customHeight="1">
      <c r="A7" s="15">
        <f t="shared" si="3"/>
        <v>5</v>
      </c>
      <c r="B7" s="18">
        <v>315</v>
      </c>
      <c r="C7" s="23" t="s">
        <v>36</v>
      </c>
      <c r="D7" s="15">
        <f t="shared" si="4"/>
        <v>5</v>
      </c>
      <c r="E7" s="20">
        <v>605</v>
      </c>
      <c r="F7" s="21" t="s">
        <v>37</v>
      </c>
      <c r="G7" s="20">
        <f t="shared" si="0"/>
        <v>35</v>
      </c>
      <c r="H7" s="16">
        <v>635</v>
      </c>
      <c r="I7" s="22" t="s">
        <v>38</v>
      </c>
      <c r="J7" s="15">
        <f t="shared" si="1"/>
        <v>65</v>
      </c>
      <c r="K7" s="16">
        <v>670</v>
      </c>
      <c r="L7" s="21" t="s">
        <v>49</v>
      </c>
      <c r="M7" s="20">
        <f t="shared" si="2"/>
        <v>95</v>
      </c>
      <c r="N7" s="16">
        <v>701</v>
      </c>
      <c r="O7" s="21" t="s">
        <v>55</v>
      </c>
    </row>
    <row r="8" spans="1:15" ht="18" customHeight="1">
      <c r="A8" s="15">
        <f t="shared" si="3"/>
        <v>6</v>
      </c>
      <c r="B8" s="18">
        <v>316</v>
      </c>
      <c r="C8" s="19" t="s">
        <v>41</v>
      </c>
      <c r="D8" s="15">
        <f t="shared" si="4"/>
        <v>6</v>
      </c>
      <c r="E8" s="20">
        <v>606</v>
      </c>
      <c r="F8" s="21" t="s">
        <v>42</v>
      </c>
      <c r="G8" s="20">
        <f t="shared" si="0"/>
        <v>36</v>
      </c>
      <c r="H8" s="16">
        <v>636</v>
      </c>
      <c r="I8" s="22" t="s">
        <v>43</v>
      </c>
      <c r="J8" s="15">
        <f t="shared" si="1"/>
        <v>66</v>
      </c>
      <c r="K8" s="16">
        <v>671</v>
      </c>
      <c r="L8" s="21" t="s">
        <v>54</v>
      </c>
      <c r="M8" s="20">
        <f t="shared" si="2"/>
        <v>96</v>
      </c>
      <c r="N8" s="16">
        <v>702</v>
      </c>
      <c r="O8" s="21" t="s">
        <v>59</v>
      </c>
    </row>
    <row r="9" spans="1:15" ht="18" customHeight="1">
      <c r="A9" s="15">
        <f t="shared" si="3"/>
        <v>7</v>
      </c>
      <c r="B9" s="18">
        <v>317</v>
      </c>
      <c r="C9" s="19" t="s">
        <v>46</v>
      </c>
      <c r="D9" s="15">
        <f t="shared" si="4"/>
        <v>7</v>
      </c>
      <c r="E9" s="20">
        <v>607</v>
      </c>
      <c r="F9" s="21" t="s">
        <v>47</v>
      </c>
      <c r="G9" s="20">
        <f t="shared" si="0"/>
        <v>37</v>
      </c>
      <c r="H9" s="16">
        <v>638</v>
      </c>
      <c r="I9" s="22" t="s">
        <v>48</v>
      </c>
      <c r="J9" s="15">
        <f t="shared" si="1"/>
        <v>67</v>
      </c>
      <c r="K9" s="16">
        <v>672</v>
      </c>
      <c r="L9" s="21" t="s">
        <v>58</v>
      </c>
      <c r="M9" s="20">
        <f t="shared" si="2"/>
        <v>97</v>
      </c>
      <c r="N9" s="16">
        <v>703</v>
      </c>
      <c r="O9" s="21" t="s">
        <v>64</v>
      </c>
    </row>
    <row r="10" spans="1:15" ht="18" customHeight="1">
      <c r="A10" s="15">
        <f t="shared" si="3"/>
        <v>8</v>
      </c>
      <c r="B10" s="18">
        <v>318</v>
      </c>
      <c r="C10" s="19" t="s">
        <v>51</v>
      </c>
      <c r="D10" s="15">
        <f t="shared" si="4"/>
        <v>8</v>
      </c>
      <c r="E10" s="20">
        <v>608</v>
      </c>
      <c r="F10" s="21" t="s">
        <v>52</v>
      </c>
      <c r="G10" s="20">
        <f t="shared" si="0"/>
        <v>38</v>
      </c>
      <c r="H10" s="16">
        <v>639</v>
      </c>
      <c r="I10" s="22" t="s">
        <v>53</v>
      </c>
      <c r="J10" s="15">
        <f t="shared" si="1"/>
        <v>68</v>
      </c>
      <c r="K10" s="16">
        <v>673</v>
      </c>
      <c r="L10" s="21" t="s">
        <v>63</v>
      </c>
      <c r="M10" s="20">
        <f t="shared" si="2"/>
        <v>98</v>
      </c>
      <c r="N10" s="16">
        <v>705</v>
      </c>
      <c r="O10" s="21" t="s">
        <v>69</v>
      </c>
    </row>
    <row r="11" spans="1:15" ht="18" customHeight="1">
      <c r="A11" s="15">
        <f t="shared" si="3"/>
        <v>9</v>
      </c>
      <c r="B11" s="18">
        <v>320</v>
      </c>
      <c r="C11" s="19" t="s">
        <v>56</v>
      </c>
      <c r="D11" s="15">
        <f t="shared" si="4"/>
        <v>9</v>
      </c>
      <c r="E11" s="20">
        <v>609</v>
      </c>
      <c r="F11" s="21" t="s">
        <v>57</v>
      </c>
      <c r="G11" s="20">
        <f t="shared" si="0"/>
        <v>39</v>
      </c>
      <c r="H11" s="16">
        <v>641</v>
      </c>
      <c r="I11" s="22" t="s">
        <v>62</v>
      </c>
      <c r="J11" s="15">
        <f t="shared" si="1"/>
        <v>69</v>
      </c>
      <c r="K11" s="16">
        <v>674</v>
      </c>
      <c r="L11" s="21" t="s">
        <v>68</v>
      </c>
      <c r="M11" s="20">
        <f t="shared" si="2"/>
        <v>99</v>
      </c>
      <c r="N11" s="16">
        <v>706</v>
      </c>
      <c r="O11" s="21" t="s">
        <v>73</v>
      </c>
    </row>
    <row r="12" spans="1:15" ht="18" customHeight="1">
      <c r="A12" s="15">
        <f t="shared" si="3"/>
        <v>10</v>
      </c>
      <c r="B12" s="18">
        <v>321</v>
      </c>
      <c r="C12" s="19" t="s">
        <v>60</v>
      </c>
      <c r="D12" s="15">
        <f t="shared" si="4"/>
        <v>10</v>
      </c>
      <c r="E12" s="20">
        <v>610</v>
      </c>
      <c r="F12" s="21" t="s">
        <v>61</v>
      </c>
      <c r="G12" s="20">
        <f t="shared" si="0"/>
        <v>40</v>
      </c>
      <c r="H12" s="16">
        <v>642</v>
      </c>
      <c r="I12" s="22" t="s">
        <v>67</v>
      </c>
      <c r="J12" s="15">
        <f t="shared" si="1"/>
        <v>70</v>
      </c>
      <c r="K12" s="16">
        <v>675</v>
      </c>
      <c r="L12" s="21" t="s">
        <v>72</v>
      </c>
      <c r="M12" s="20">
        <f t="shared" si="2"/>
        <v>100</v>
      </c>
      <c r="N12" s="16">
        <v>707</v>
      </c>
      <c r="O12" s="21" t="s">
        <v>78</v>
      </c>
    </row>
    <row r="13" spans="1:15" ht="18" customHeight="1">
      <c r="A13" s="15">
        <f t="shared" si="3"/>
        <v>11</v>
      </c>
      <c r="B13" s="18">
        <v>322</v>
      </c>
      <c r="C13" s="19" t="s">
        <v>65</v>
      </c>
      <c r="D13" s="15">
        <f t="shared" si="4"/>
        <v>11</v>
      </c>
      <c r="E13" s="20">
        <v>611</v>
      </c>
      <c r="F13" s="21" t="s">
        <v>66</v>
      </c>
      <c r="G13" s="20">
        <f t="shared" si="0"/>
        <v>41</v>
      </c>
      <c r="H13" s="16">
        <v>645</v>
      </c>
      <c r="I13" s="22" t="s">
        <v>76</v>
      </c>
      <c r="J13" s="15">
        <f t="shared" si="1"/>
        <v>71</v>
      </c>
      <c r="K13" s="16">
        <v>676</v>
      </c>
      <c r="L13" s="21" t="s">
        <v>77</v>
      </c>
      <c r="M13" s="20">
        <f t="shared" si="2"/>
        <v>101</v>
      </c>
      <c r="N13" s="16">
        <v>708</v>
      </c>
      <c r="O13" s="21" t="s">
        <v>82</v>
      </c>
    </row>
    <row r="14" spans="1:13" ht="18" customHeight="1">
      <c r="A14" s="15">
        <f t="shared" si="3"/>
        <v>12</v>
      </c>
      <c r="B14" s="18">
        <v>325</v>
      </c>
      <c r="C14" s="19" t="s">
        <v>70</v>
      </c>
      <c r="D14" s="15">
        <f t="shared" si="4"/>
        <v>12</v>
      </c>
      <c r="E14" s="20">
        <v>612</v>
      </c>
      <c r="F14" s="21" t="s">
        <v>71</v>
      </c>
      <c r="G14" s="20">
        <f t="shared" si="0"/>
        <v>42</v>
      </c>
      <c r="H14" s="16">
        <v>647</v>
      </c>
      <c r="I14" s="22" t="s">
        <v>81</v>
      </c>
      <c r="J14" s="15">
        <f t="shared" si="1"/>
        <v>72</v>
      </c>
      <c r="K14" s="16">
        <v>678</v>
      </c>
      <c r="L14" s="21" t="s">
        <v>86</v>
      </c>
      <c r="M14" s="31"/>
    </row>
    <row r="15" spans="1:13" ht="18" customHeight="1">
      <c r="A15" s="15">
        <f t="shared" si="3"/>
        <v>13</v>
      </c>
      <c r="B15" s="18">
        <v>326</v>
      </c>
      <c r="C15" s="19" t="s">
        <v>74</v>
      </c>
      <c r="D15" s="15">
        <f t="shared" si="4"/>
        <v>13</v>
      </c>
      <c r="E15" s="20">
        <v>613</v>
      </c>
      <c r="F15" s="21" t="s">
        <v>75</v>
      </c>
      <c r="G15" s="20">
        <f t="shared" si="0"/>
        <v>43</v>
      </c>
      <c r="H15" s="16">
        <v>648</v>
      </c>
      <c r="I15" s="22" t="s">
        <v>85</v>
      </c>
      <c r="J15" s="15">
        <f t="shared" si="1"/>
        <v>73</v>
      </c>
      <c r="K15" s="16">
        <v>679</v>
      </c>
      <c r="L15" s="21" t="s">
        <v>90</v>
      </c>
      <c r="M15" s="32"/>
    </row>
    <row r="16" spans="1:13" ht="18" customHeight="1">
      <c r="A16" s="15">
        <f t="shared" si="3"/>
        <v>14</v>
      </c>
      <c r="B16" s="18">
        <v>327</v>
      </c>
      <c r="C16" s="19" t="s">
        <v>79</v>
      </c>
      <c r="D16" s="15">
        <f t="shared" si="4"/>
        <v>14</v>
      </c>
      <c r="E16" s="20">
        <v>614</v>
      </c>
      <c r="F16" s="21" t="s">
        <v>80</v>
      </c>
      <c r="G16" s="20">
        <f t="shared" si="0"/>
        <v>44</v>
      </c>
      <c r="H16" s="16">
        <v>649</v>
      </c>
      <c r="I16" s="22" t="s">
        <v>89</v>
      </c>
      <c r="J16" s="15">
        <f t="shared" si="1"/>
        <v>74</v>
      </c>
      <c r="K16" s="16">
        <v>680</v>
      </c>
      <c r="L16" s="21" t="s">
        <v>94</v>
      </c>
      <c r="M16" s="32"/>
    </row>
    <row r="17" spans="1:15" ht="18" customHeight="1">
      <c r="A17" s="15">
        <f t="shared" si="3"/>
        <v>15</v>
      </c>
      <c r="B17" s="18">
        <v>328</v>
      </c>
      <c r="C17" s="19" t="s">
        <v>83</v>
      </c>
      <c r="D17" s="15">
        <f t="shared" si="4"/>
        <v>15</v>
      </c>
      <c r="E17" s="20">
        <v>615</v>
      </c>
      <c r="F17" s="21" t="s">
        <v>84</v>
      </c>
      <c r="G17" s="20">
        <f t="shared" si="0"/>
        <v>45</v>
      </c>
      <c r="H17" s="16">
        <v>650</v>
      </c>
      <c r="I17" s="22" t="s">
        <v>93</v>
      </c>
      <c r="J17" s="15">
        <f t="shared" si="1"/>
        <v>75</v>
      </c>
      <c r="K17" s="16">
        <v>681</v>
      </c>
      <c r="L17" s="21" t="s">
        <v>98</v>
      </c>
      <c r="M17" s="24"/>
      <c r="N17" s="24"/>
      <c r="O17" s="24"/>
    </row>
    <row r="18" spans="1:15" ht="18" customHeight="1">
      <c r="A18" s="15">
        <f t="shared" si="3"/>
        <v>16</v>
      </c>
      <c r="B18" s="18">
        <v>329</v>
      </c>
      <c r="C18" s="19" t="s">
        <v>87</v>
      </c>
      <c r="D18" s="15">
        <f t="shared" si="4"/>
        <v>16</v>
      </c>
      <c r="E18" s="20">
        <v>616</v>
      </c>
      <c r="F18" s="21" t="s">
        <v>88</v>
      </c>
      <c r="G18" s="20">
        <f t="shared" si="0"/>
        <v>46</v>
      </c>
      <c r="H18" s="16">
        <v>651</v>
      </c>
      <c r="I18" s="22" t="s">
        <v>97</v>
      </c>
      <c r="J18" s="15">
        <f t="shared" si="1"/>
        <v>76</v>
      </c>
      <c r="K18" s="16">
        <v>682</v>
      </c>
      <c r="L18" s="21" t="s">
        <v>102</v>
      </c>
      <c r="M18" s="24"/>
      <c r="N18" s="24"/>
      <c r="O18" s="24"/>
    </row>
    <row r="19" spans="1:15" ht="18" customHeight="1">
      <c r="A19" s="15">
        <f t="shared" si="3"/>
        <v>17</v>
      </c>
      <c r="B19" s="18">
        <v>330</v>
      </c>
      <c r="C19" s="19" t="s">
        <v>91</v>
      </c>
      <c r="D19" s="15">
        <f t="shared" si="4"/>
        <v>17</v>
      </c>
      <c r="E19" s="20">
        <v>617</v>
      </c>
      <c r="F19" s="21" t="s">
        <v>92</v>
      </c>
      <c r="G19" s="20">
        <f t="shared" si="0"/>
        <v>47</v>
      </c>
      <c r="H19" s="16">
        <v>652</v>
      </c>
      <c r="I19" s="22" t="s">
        <v>101</v>
      </c>
      <c r="J19" s="15">
        <f t="shared" si="1"/>
        <v>77</v>
      </c>
      <c r="K19" s="16">
        <v>683</v>
      </c>
      <c r="L19" s="21" t="s">
        <v>106</v>
      </c>
      <c r="M19" s="24"/>
      <c r="N19" s="24"/>
      <c r="O19" s="24"/>
    </row>
    <row r="20" spans="1:15" ht="18" customHeight="1">
      <c r="A20" s="15">
        <f t="shared" si="3"/>
        <v>18</v>
      </c>
      <c r="B20" s="18">
        <v>332</v>
      </c>
      <c r="C20" s="19" t="s">
        <v>95</v>
      </c>
      <c r="D20" s="15">
        <f t="shared" si="4"/>
        <v>18</v>
      </c>
      <c r="E20" s="20">
        <v>618</v>
      </c>
      <c r="F20" s="21" t="s">
        <v>96</v>
      </c>
      <c r="G20" s="20">
        <f t="shared" si="0"/>
        <v>48</v>
      </c>
      <c r="H20" s="16">
        <v>653</v>
      </c>
      <c r="I20" s="22" t="s">
        <v>105</v>
      </c>
      <c r="J20" s="15">
        <f t="shared" si="1"/>
        <v>78</v>
      </c>
      <c r="K20" s="16">
        <v>684</v>
      </c>
      <c r="L20" s="21" t="s">
        <v>110</v>
      </c>
      <c r="M20" s="24"/>
      <c r="N20" s="24"/>
      <c r="O20" s="24"/>
    </row>
    <row r="21" spans="1:15" ht="18" customHeight="1">
      <c r="A21" s="15">
        <f t="shared" si="3"/>
        <v>19</v>
      </c>
      <c r="B21" s="18">
        <v>333</v>
      </c>
      <c r="C21" s="19" t="s">
        <v>99</v>
      </c>
      <c r="D21" s="15">
        <f t="shared" si="4"/>
        <v>19</v>
      </c>
      <c r="E21" s="20">
        <v>619</v>
      </c>
      <c r="F21" s="21" t="s">
        <v>100</v>
      </c>
      <c r="G21" s="20">
        <f t="shared" si="0"/>
        <v>49</v>
      </c>
      <c r="H21" s="16">
        <v>654</v>
      </c>
      <c r="I21" s="22" t="s">
        <v>109</v>
      </c>
      <c r="J21" s="15">
        <f t="shared" si="1"/>
        <v>79</v>
      </c>
      <c r="K21" s="16">
        <v>685</v>
      </c>
      <c r="L21" s="21" t="s">
        <v>114</v>
      </c>
      <c r="M21" s="24"/>
      <c r="N21" s="24"/>
      <c r="O21" s="24"/>
    </row>
    <row r="22" spans="1:15" ht="18" customHeight="1">
      <c r="A22" s="15">
        <f t="shared" si="3"/>
        <v>20</v>
      </c>
      <c r="B22" s="18">
        <v>334</v>
      </c>
      <c r="C22" s="19" t="s">
        <v>103</v>
      </c>
      <c r="D22" s="15">
        <f t="shared" si="4"/>
        <v>20</v>
      </c>
      <c r="E22" s="20">
        <v>620</v>
      </c>
      <c r="F22" s="21" t="s">
        <v>104</v>
      </c>
      <c r="G22" s="20">
        <f t="shared" si="0"/>
        <v>50</v>
      </c>
      <c r="H22" s="16">
        <v>655</v>
      </c>
      <c r="I22" s="22" t="s">
        <v>113</v>
      </c>
      <c r="J22" s="15">
        <f t="shared" si="1"/>
        <v>80</v>
      </c>
      <c r="K22" s="16">
        <v>686</v>
      </c>
      <c r="L22" s="21" t="s">
        <v>118</v>
      </c>
      <c r="M22" s="24"/>
      <c r="N22" s="24"/>
      <c r="O22" s="24"/>
    </row>
    <row r="23" spans="1:15" ht="18" customHeight="1">
      <c r="A23" s="15">
        <f t="shared" si="3"/>
        <v>21</v>
      </c>
      <c r="B23" s="18">
        <v>335</v>
      </c>
      <c r="C23" s="19" t="s">
        <v>107</v>
      </c>
      <c r="D23" s="15">
        <f t="shared" si="4"/>
        <v>21</v>
      </c>
      <c r="E23" s="20">
        <v>621</v>
      </c>
      <c r="F23" s="21" t="s">
        <v>108</v>
      </c>
      <c r="G23" s="20">
        <f t="shared" si="0"/>
        <v>51</v>
      </c>
      <c r="H23" s="16">
        <v>656</v>
      </c>
      <c r="I23" s="22" t="s">
        <v>117</v>
      </c>
      <c r="J23" s="15">
        <f t="shared" si="1"/>
        <v>81</v>
      </c>
      <c r="K23" s="16">
        <v>687</v>
      </c>
      <c r="L23" s="21" t="s">
        <v>122</v>
      </c>
      <c r="M23" s="24"/>
      <c r="N23" s="24"/>
      <c r="O23" s="24"/>
    </row>
    <row r="24" spans="1:15" ht="18" customHeight="1">
      <c r="A24" s="15">
        <f t="shared" si="3"/>
        <v>22</v>
      </c>
      <c r="B24" s="16">
        <v>336</v>
      </c>
      <c r="C24" s="25" t="s">
        <v>111</v>
      </c>
      <c r="D24" s="15">
        <f t="shared" si="4"/>
        <v>22</v>
      </c>
      <c r="E24" s="20">
        <v>622</v>
      </c>
      <c r="F24" s="21" t="s">
        <v>112</v>
      </c>
      <c r="G24" s="20">
        <f t="shared" si="0"/>
        <v>52</v>
      </c>
      <c r="H24" s="16">
        <v>657</v>
      </c>
      <c r="I24" s="22" t="s">
        <v>121</v>
      </c>
      <c r="J24" s="15">
        <f t="shared" si="1"/>
        <v>82</v>
      </c>
      <c r="K24" s="16">
        <v>688</v>
      </c>
      <c r="L24" s="21" t="s">
        <v>126</v>
      </c>
      <c r="M24" s="24"/>
      <c r="N24" s="24"/>
      <c r="O24" s="24"/>
    </row>
    <row r="25" spans="1:15" ht="18" customHeight="1">
      <c r="A25" s="15">
        <f t="shared" si="3"/>
        <v>23</v>
      </c>
      <c r="B25" s="16">
        <v>337</v>
      </c>
      <c r="C25" s="25" t="s">
        <v>115</v>
      </c>
      <c r="D25" s="15">
        <f t="shared" si="4"/>
        <v>23</v>
      </c>
      <c r="E25" s="20">
        <v>623</v>
      </c>
      <c r="F25" s="21" t="s">
        <v>116</v>
      </c>
      <c r="G25" s="20">
        <f t="shared" si="0"/>
        <v>53</v>
      </c>
      <c r="H25" s="16">
        <v>658</v>
      </c>
      <c r="I25" s="22" t="s">
        <v>125</v>
      </c>
      <c r="J25" s="15">
        <f t="shared" si="1"/>
        <v>83</v>
      </c>
      <c r="K25" s="16">
        <v>689</v>
      </c>
      <c r="L25" s="21" t="s">
        <v>130</v>
      </c>
      <c r="M25" s="24"/>
      <c r="N25" s="24"/>
      <c r="O25" s="24"/>
    </row>
    <row r="26" spans="1:15" ht="18" customHeight="1">
      <c r="A26" s="15">
        <v>24</v>
      </c>
      <c r="B26" s="16">
        <v>338</v>
      </c>
      <c r="C26" s="16" t="s">
        <v>119</v>
      </c>
      <c r="D26" s="15">
        <f t="shared" si="4"/>
        <v>24</v>
      </c>
      <c r="E26" s="20">
        <v>624</v>
      </c>
      <c r="F26" s="21" t="s">
        <v>120</v>
      </c>
      <c r="G26" s="20">
        <f t="shared" si="0"/>
        <v>54</v>
      </c>
      <c r="H26" s="16">
        <v>659</v>
      </c>
      <c r="I26" s="22" t="s">
        <v>129</v>
      </c>
      <c r="J26" s="15">
        <f t="shared" si="1"/>
        <v>84</v>
      </c>
      <c r="K26" s="16">
        <v>690</v>
      </c>
      <c r="L26" s="21" t="s">
        <v>134</v>
      </c>
      <c r="M26" s="24"/>
      <c r="N26" s="24"/>
      <c r="O26" s="24"/>
    </row>
    <row r="27" spans="1:15" ht="18" customHeight="1">
      <c r="A27" s="15">
        <f t="shared" si="3"/>
        <v>25</v>
      </c>
      <c r="B27" s="16">
        <v>600</v>
      </c>
      <c r="C27" s="26" t="s">
        <v>123</v>
      </c>
      <c r="D27" s="15">
        <f t="shared" si="4"/>
        <v>25</v>
      </c>
      <c r="E27" s="20">
        <v>625</v>
      </c>
      <c r="F27" s="21" t="s">
        <v>124</v>
      </c>
      <c r="G27" s="20">
        <f t="shared" si="0"/>
        <v>55</v>
      </c>
      <c r="H27" s="16">
        <v>660</v>
      </c>
      <c r="I27" s="22" t="s">
        <v>133</v>
      </c>
      <c r="J27" s="15">
        <f t="shared" si="1"/>
        <v>85</v>
      </c>
      <c r="K27" s="16">
        <v>691</v>
      </c>
      <c r="L27" s="21" t="s">
        <v>137</v>
      </c>
      <c r="M27" s="24"/>
      <c r="N27" s="24"/>
      <c r="O27" s="24"/>
    </row>
    <row r="28" spans="1:15" ht="18" customHeight="1">
      <c r="A28" s="15">
        <v>25</v>
      </c>
      <c r="B28" s="16">
        <v>800</v>
      </c>
      <c r="C28" s="16" t="s">
        <v>127</v>
      </c>
      <c r="D28" s="15">
        <f t="shared" si="4"/>
        <v>26</v>
      </c>
      <c r="E28" s="20">
        <v>626</v>
      </c>
      <c r="F28" s="21" t="s">
        <v>128</v>
      </c>
      <c r="G28" s="20">
        <f t="shared" si="0"/>
        <v>56</v>
      </c>
      <c r="H28" s="16">
        <v>661</v>
      </c>
      <c r="I28" s="22" t="s">
        <v>136</v>
      </c>
      <c r="J28" s="15">
        <f t="shared" si="1"/>
        <v>86</v>
      </c>
      <c r="K28" s="16">
        <v>692</v>
      </c>
      <c r="L28" s="21" t="s">
        <v>140</v>
      </c>
      <c r="M28" s="24"/>
      <c r="N28" s="24"/>
      <c r="O28" s="24"/>
    </row>
    <row r="29" spans="1:15" ht="18" customHeight="1">
      <c r="A29" s="15">
        <f t="shared" si="3"/>
        <v>26</v>
      </c>
      <c r="B29" s="16">
        <v>900</v>
      </c>
      <c r="C29" s="17" t="s">
        <v>131</v>
      </c>
      <c r="D29" s="15">
        <f t="shared" si="4"/>
        <v>27</v>
      </c>
      <c r="E29" s="20">
        <v>627</v>
      </c>
      <c r="F29" s="21" t="s">
        <v>132</v>
      </c>
      <c r="G29" s="20">
        <f t="shared" si="0"/>
        <v>57</v>
      </c>
      <c r="H29" s="16">
        <v>662</v>
      </c>
      <c r="I29" s="22" t="s">
        <v>139</v>
      </c>
      <c r="J29" s="15">
        <f t="shared" si="1"/>
        <v>87</v>
      </c>
      <c r="K29" s="16">
        <v>693</v>
      </c>
      <c r="L29" s="21" t="s">
        <v>143</v>
      </c>
      <c r="M29" s="24"/>
      <c r="N29" s="24"/>
      <c r="O29" s="24"/>
    </row>
    <row r="30" spans="1:15" ht="18" customHeight="1">
      <c r="A30" s="15"/>
      <c r="B30" s="16"/>
      <c r="C30" s="17"/>
      <c r="D30" s="15">
        <f t="shared" si="4"/>
        <v>28</v>
      </c>
      <c r="E30" s="20">
        <v>628</v>
      </c>
      <c r="F30" s="21" t="s">
        <v>135</v>
      </c>
      <c r="G30" s="20">
        <f t="shared" si="0"/>
        <v>58</v>
      </c>
      <c r="H30" s="16">
        <v>663</v>
      </c>
      <c r="I30" s="22" t="s">
        <v>142</v>
      </c>
      <c r="J30" s="15">
        <f t="shared" si="1"/>
        <v>88</v>
      </c>
      <c r="K30" s="16">
        <v>694</v>
      </c>
      <c r="L30" s="21" t="s">
        <v>20</v>
      </c>
      <c r="M30" s="24"/>
      <c r="N30" s="24"/>
      <c r="O30" s="24"/>
    </row>
    <row r="31" spans="1:15" ht="18" customHeight="1">
      <c r="A31" s="15"/>
      <c r="B31" s="16"/>
      <c r="C31" s="17"/>
      <c r="D31" s="15">
        <f t="shared" si="4"/>
        <v>29</v>
      </c>
      <c r="E31" s="20">
        <v>629</v>
      </c>
      <c r="F31" s="21" t="s">
        <v>138</v>
      </c>
      <c r="G31" s="20">
        <f t="shared" si="0"/>
        <v>59</v>
      </c>
      <c r="H31" s="16">
        <v>664</v>
      </c>
      <c r="I31" s="21" t="s">
        <v>19</v>
      </c>
      <c r="J31" s="15">
        <f t="shared" si="1"/>
        <v>89</v>
      </c>
      <c r="K31" s="16">
        <v>695</v>
      </c>
      <c r="L31" s="21" t="s">
        <v>25</v>
      </c>
      <c r="M31" s="24"/>
      <c r="N31" s="24"/>
      <c r="O31" s="24"/>
    </row>
    <row r="32" spans="1:15" ht="18" customHeight="1">
      <c r="A32" s="15"/>
      <c r="B32" s="16"/>
      <c r="C32" s="17"/>
      <c r="D32" s="15">
        <f t="shared" si="4"/>
        <v>30</v>
      </c>
      <c r="E32" s="20">
        <v>630</v>
      </c>
      <c r="F32" s="21" t="s">
        <v>141</v>
      </c>
      <c r="G32" s="20">
        <f t="shared" si="0"/>
        <v>60</v>
      </c>
      <c r="H32" s="16">
        <v>665</v>
      </c>
      <c r="I32" s="21" t="s">
        <v>24</v>
      </c>
      <c r="J32" s="15">
        <f t="shared" si="1"/>
        <v>90</v>
      </c>
      <c r="K32" s="16">
        <v>696</v>
      </c>
      <c r="L32" s="21" t="s">
        <v>30</v>
      </c>
      <c r="M32" s="24"/>
      <c r="N32" s="24"/>
      <c r="O32" s="24"/>
    </row>
    <row r="33" ht="16.5">
      <c r="E33" s="28"/>
    </row>
    <row r="34" ht="16.5">
      <c r="E34" s="28"/>
    </row>
  </sheetData>
  <sheetProtection/>
  <printOptions horizontalCentered="1"/>
  <pageMargins left="0.15748031496062992" right="0.4724409448818898" top="0.32" bottom="0.2755905511811024" header="0.31496062992125984" footer="0.2362204724409449"/>
  <pageSetup horizontalDpi="600" verticalDpi="600" orientation="landscape" paperSize="9" scale="95" r:id="rId1"/>
  <headerFooter alignWithMargins="0">
    <oddFooter>&amp;R&amp;8&amp;F\&amp;D</oddFooter>
  </headerFooter>
</worksheet>
</file>

<file path=xl/worksheets/sheet2.xml><?xml version="1.0" encoding="utf-8"?>
<worksheet xmlns="http://schemas.openxmlformats.org/spreadsheetml/2006/main" xmlns:r="http://schemas.openxmlformats.org/officeDocument/2006/relationships">
  <sheetPr>
    <tabColor indexed="13"/>
  </sheetPr>
  <dimension ref="A1:M23"/>
  <sheetViews>
    <sheetView zoomScaleSheetLayoutView="85" zoomScalePageLayoutView="0" workbookViewId="0" topLeftCell="A1">
      <selection activeCell="A20" sqref="A20:M20"/>
    </sheetView>
  </sheetViews>
  <sheetFormatPr defaultColWidth="9.00390625" defaultRowHeight="16.5"/>
  <cols>
    <col min="1" max="1" width="35.25390625" style="3" customWidth="1"/>
    <col min="2" max="3" width="6.125" style="3" customWidth="1"/>
    <col min="4" max="4" width="8.625" style="3" customWidth="1"/>
    <col min="5" max="5" width="10.875" style="3" customWidth="1"/>
    <col min="6" max="6" width="11.125" style="3" customWidth="1"/>
    <col min="7" max="7" width="16.00390625" style="3" customWidth="1"/>
    <col min="8" max="9" width="8.875" style="3" customWidth="1"/>
    <col min="10" max="10" width="9.25390625" style="3" customWidth="1"/>
    <col min="11" max="11" width="14.375" style="3" customWidth="1"/>
    <col min="12" max="12" width="11.625" style="3" customWidth="1"/>
    <col min="13" max="13" width="9.625" style="3" customWidth="1"/>
    <col min="14" max="16384" width="9.00390625" style="3" customWidth="1"/>
  </cols>
  <sheetData>
    <row r="1" spans="1:13" s="2" customFormat="1" ht="26.25" customHeight="1">
      <c r="A1" s="1" t="s">
        <v>206</v>
      </c>
      <c r="B1" s="1"/>
      <c r="C1" s="1"/>
      <c r="D1" s="1"/>
      <c r="E1" s="1"/>
      <c r="F1" s="1"/>
      <c r="G1" s="1"/>
      <c r="H1" s="1"/>
      <c r="I1" s="1"/>
      <c r="J1" s="1"/>
      <c r="K1" s="1"/>
      <c r="L1" s="1"/>
      <c r="M1" s="1"/>
    </row>
    <row r="2" spans="1:13" ht="28.5" customHeight="1">
      <c r="A2" s="5" t="s">
        <v>8</v>
      </c>
      <c r="B2" s="100" t="s">
        <v>186</v>
      </c>
      <c r="C2" s="100"/>
      <c r="D2" s="100"/>
      <c r="E2" s="100"/>
      <c r="F2" s="100"/>
      <c r="G2" s="100"/>
      <c r="H2" s="100"/>
      <c r="I2" s="4"/>
      <c r="J2" s="4"/>
      <c r="K2" s="4"/>
      <c r="L2" s="4"/>
      <c r="M2" s="4"/>
    </row>
    <row r="3" spans="1:13" ht="33" customHeight="1" thickBot="1">
      <c r="A3" s="50" t="s">
        <v>207</v>
      </c>
      <c r="B3" s="99" t="s">
        <v>6</v>
      </c>
      <c r="C3" s="99"/>
      <c r="D3" s="42">
        <v>0</v>
      </c>
      <c r="E3" s="9">
        <v>0</v>
      </c>
      <c r="G3" s="92" t="s">
        <v>7</v>
      </c>
      <c r="H3" s="42">
        <v>0</v>
      </c>
      <c r="I3" s="9">
        <v>0</v>
      </c>
      <c r="K3" s="91" t="s">
        <v>187</v>
      </c>
      <c r="L3" s="42">
        <v>0</v>
      </c>
      <c r="M3" s="9">
        <v>0</v>
      </c>
    </row>
    <row r="4" spans="1:13" ht="33" customHeight="1">
      <c r="A4" s="101" t="s">
        <v>0</v>
      </c>
      <c r="B4" s="103" t="s">
        <v>211</v>
      </c>
      <c r="C4" s="103" t="s">
        <v>185</v>
      </c>
      <c r="D4" s="103" t="s">
        <v>212</v>
      </c>
      <c r="E4" s="105" t="s">
        <v>195</v>
      </c>
      <c r="F4" s="106"/>
      <c r="G4" s="106"/>
      <c r="H4" s="106"/>
      <c r="I4" s="106"/>
      <c r="J4" s="106"/>
      <c r="K4" s="106"/>
      <c r="L4" s="106"/>
      <c r="M4" s="97" t="s">
        <v>193</v>
      </c>
    </row>
    <row r="5" spans="1:13" s="34" customFormat="1" ht="47.25">
      <c r="A5" s="102"/>
      <c r="B5" s="104"/>
      <c r="C5" s="104"/>
      <c r="D5" s="104"/>
      <c r="E5" s="43" t="s">
        <v>192</v>
      </c>
      <c r="F5" s="44" t="s">
        <v>191</v>
      </c>
      <c r="G5" s="44" t="s">
        <v>199</v>
      </c>
      <c r="H5" s="44" t="s">
        <v>184</v>
      </c>
      <c r="I5" s="44" t="s">
        <v>152</v>
      </c>
      <c r="J5" s="44" t="s">
        <v>203</v>
      </c>
      <c r="K5" s="44" t="s">
        <v>197</v>
      </c>
      <c r="L5" s="45" t="s">
        <v>198</v>
      </c>
      <c r="M5" s="98"/>
    </row>
    <row r="6" spans="1:13" ht="27.75" customHeight="1">
      <c r="A6" s="6" t="s">
        <v>1</v>
      </c>
      <c r="B6" s="35"/>
      <c r="C6" s="35"/>
      <c r="D6" s="36"/>
      <c r="E6" s="39">
        <f aca="true" t="shared" si="0" ref="E6:E14">SUM(F6:L6)</f>
        <v>0</v>
      </c>
      <c r="F6" s="35"/>
      <c r="G6" s="37"/>
      <c r="H6" s="37"/>
      <c r="I6" s="37"/>
      <c r="J6" s="37"/>
      <c r="K6" s="37"/>
      <c r="L6" s="46"/>
      <c r="M6" s="47">
        <f aca="true" t="shared" si="1" ref="M6:M13">IF($C6&gt;0,E6/$C6,0)</f>
        <v>0</v>
      </c>
    </row>
    <row r="7" spans="1:13" ht="27.75" customHeight="1">
      <c r="A7" s="6" t="s">
        <v>173</v>
      </c>
      <c r="B7" s="35"/>
      <c r="C7" s="35"/>
      <c r="D7" s="38"/>
      <c r="E7" s="39">
        <f t="shared" si="0"/>
        <v>0</v>
      </c>
      <c r="F7" s="37"/>
      <c r="G7" s="37"/>
      <c r="H7" s="37"/>
      <c r="I7" s="37"/>
      <c r="J7" s="37"/>
      <c r="K7" s="37"/>
      <c r="L7" s="46"/>
      <c r="M7" s="47">
        <f t="shared" si="1"/>
        <v>0</v>
      </c>
    </row>
    <row r="8" spans="1:13" s="63" customFormat="1" ht="27.75" customHeight="1">
      <c r="A8" s="7" t="s">
        <v>4</v>
      </c>
      <c r="B8" s="48">
        <f>SUM(B6:B7)</f>
        <v>0</v>
      </c>
      <c r="C8" s="48">
        <f>SUM(C6:C7)</f>
        <v>0</v>
      </c>
      <c r="D8" s="57"/>
      <c r="E8" s="62">
        <f t="shared" si="0"/>
        <v>0</v>
      </c>
      <c r="F8" s="59">
        <f aca="true" t="shared" si="2" ref="F8:L8">SUM(F6:F7)</f>
        <v>0</v>
      </c>
      <c r="G8" s="59">
        <f t="shared" si="2"/>
        <v>0</v>
      </c>
      <c r="H8" s="59">
        <f t="shared" si="2"/>
        <v>0</v>
      </c>
      <c r="I8" s="59">
        <f t="shared" si="2"/>
        <v>0</v>
      </c>
      <c r="J8" s="59">
        <f t="shared" si="2"/>
        <v>0</v>
      </c>
      <c r="K8" s="59">
        <f t="shared" si="2"/>
        <v>0</v>
      </c>
      <c r="L8" s="59">
        <f t="shared" si="2"/>
        <v>0</v>
      </c>
      <c r="M8" s="49">
        <f t="shared" si="1"/>
        <v>0</v>
      </c>
    </row>
    <row r="9" spans="1:13" s="66" customFormat="1" ht="27.75" customHeight="1">
      <c r="A9" s="58" t="s">
        <v>188</v>
      </c>
      <c r="B9" s="95"/>
      <c r="C9" s="60"/>
      <c r="D9" s="64"/>
      <c r="E9" s="62">
        <f t="shared" si="0"/>
        <v>0</v>
      </c>
      <c r="F9" s="62"/>
      <c r="G9" s="65"/>
      <c r="H9" s="65"/>
      <c r="I9" s="65"/>
      <c r="J9" s="65"/>
      <c r="K9" s="65"/>
      <c r="L9" s="52"/>
      <c r="M9" s="49">
        <f t="shared" si="1"/>
        <v>0</v>
      </c>
    </row>
    <row r="10" spans="1:13" s="63" customFormat="1" ht="30" customHeight="1">
      <c r="A10" s="7" t="s">
        <v>189</v>
      </c>
      <c r="B10" s="60"/>
      <c r="C10" s="60"/>
      <c r="D10" s="94" t="s">
        <v>194</v>
      </c>
      <c r="E10" s="62">
        <f t="shared" si="0"/>
        <v>0</v>
      </c>
      <c r="F10" s="62"/>
      <c r="G10" s="65"/>
      <c r="H10" s="65"/>
      <c r="I10" s="65"/>
      <c r="J10" s="65"/>
      <c r="K10" s="65"/>
      <c r="L10" s="52"/>
      <c r="M10" s="49">
        <f t="shared" si="1"/>
        <v>0</v>
      </c>
    </row>
    <row r="11" spans="1:13" ht="27.75" customHeight="1">
      <c r="A11" s="6" t="s">
        <v>5</v>
      </c>
      <c r="B11" s="53">
        <f>SUM(B8:B10)</f>
        <v>0</v>
      </c>
      <c r="C11" s="53">
        <f>SUM(C8:C10)</f>
        <v>0</v>
      </c>
      <c r="D11" s="61"/>
      <c r="E11" s="51">
        <f t="shared" si="0"/>
        <v>0</v>
      </c>
      <c r="F11" s="53">
        <f aca="true" t="shared" si="3" ref="F11:L11">SUM(F8:F10)</f>
        <v>0</v>
      </c>
      <c r="G11" s="53">
        <f t="shared" si="3"/>
        <v>0</v>
      </c>
      <c r="H11" s="53">
        <f t="shared" si="3"/>
        <v>0</v>
      </c>
      <c r="I11" s="53">
        <f t="shared" si="3"/>
        <v>0</v>
      </c>
      <c r="J11" s="53">
        <f t="shared" si="3"/>
        <v>0</v>
      </c>
      <c r="K11" s="53">
        <f t="shared" si="3"/>
        <v>0</v>
      </c>
      <c r="L11" s="53">
        <f t="shared" si="3"/>
        <v>0</v>
      </c>
      <c r="M11" s="47">
        <f t="shared" si="1"/>
        <v>0</v>
      </c>
    </row>
    <row r="12" spans="1:13" ht="27.75" customHeight="1">
      <c r="A12" s="6" t="s">
        <v>2</v>
      </c>
      <c r="B12" s="35"/>
      <c r="C12" s="35"/>
      <c r="D12" s="38"/>
      <c r="E12" s="51">
        <f t="shared" si="0"/>
        <v>0</v>
      </c>
      <c r="F12" s="53"/>
      <c r="G12" s="46"/>
      <c r="H12" s="46"/>
      <c r="I12" s="46"/>
      <c r="J12" s="46"/>
      <c r="K12" s="46"/>
      <c r="L12" s="46"/>
      <c r="M12" s="47">
        <f t="shared" si="1"/>
        <v>0</v>
      </c>
    </row>
    <row r="13" spans="1:13" s="63" customFormat="1" ht="31.5">
      <c r="A13" s="33" t="s">
        <v>190</v>
      </c>
      <c r="B13" s="67"/>
      <c r="C13" s="60"/>
      <c r="D13" s="64"/>
      <c r="E13" s="62">
        <f t="shared" si="0"/>
        <v>0</v>
      </c>
      <c r="F13" s="56"/>
      <c r="G13" s="52"/>
      <c r="H13" s="52"/>
      <c r="I13" s="52"/>
      <c r="J13" s="52"/>
      <c r="K13" s="52"/>
      <c r="L13" s="52" t="s">
        <v>194</v>
      </c>
      <c r="M13" s="49">
        <f t="shared" si="1"/>
        <v>0</v>
      </c>
    </row>
    <row r="14" spans="1:13" ht="37.5" customHeight="1">
      <c r="A14" s="69" t="s">
        <v>200</v>
      </c>
      <c r="B14" s="52"/>
      <c r="C14" s="46"/>
      <c r="D14" s="54"/>
      <c r="E14" s="62">
        <f t="shared" si="0"/>
        <v>0</v>
      </c>
      <c r="F14" s="53"/>
      <c r="G14" s="46"/>
      <c r="H14" s="46"/>
      <c r="I14" s="46"/>
      <c r="J14" s="46"/>
      <c r="K14" s="46"/>
      <c r="L14" s="46"/>
      <c r="M14" s="55"/>
    </row>
    <row r="15" spans="1:13" ht="30" customHeight="1" thickBot="1">
      <c r="A15" s="8" t="s">
        <v>3</v>
      </c>
      <c r="B15" s="40">
        <f>SUM(B11:B14)</f>
        <v>0</v>
      </c>
      <c r="C15" s="40">
        <f>SUM(C11:C14)</f>
        <v>0</v>
      </c>
      <c r="D15" s="41"/>
      <c r="E15" s="40">
        <f>SUM(E11:E14)</f>
        <v>0</v>
      </c>
      <c r="F15" s="40">
        <f aca="true" t="shared" si="4" ref="F15:L15">SUM(F11:F14)</f>
        <v>0</v>
      </c>
      <c r="G15" s="40">
        <f t="shared" si="4"/>
        <v>0</v>
      </c>
      <c r="H15" s="40">
        <f t="shared" si="4"/>
        <v>0</v>
      </c>
      <c r="I15" s="40">
        <f t="shared" si="4"/>
        <v>0</v>
      </c>
      <c r="J15" s="40">
        <f t="shared" si="4"/>
        <v>0</v>
      </c>
      <c r="K15" s="40">
        <f t="shared" si="4"/>
        <v>0</v>
      </c>
      <c r="L15" s="40">
        <f t="shared" si="4"/>
        <v>0</v>
      </c>
      <c r="M15" s="68"/>
    </row>
    <row r="16" spans="1:13" ht="40.5" customHeight="1">
      <c r="A16" s="108" t="s">
        <v>202</v>
      </c>
      <c r="B16" s="108"/>
      <c r="C16" s="108"/>
      <c r="D16" s="108"/>
      <c r="E16" s="108"/>
      <c r="F16" s="108"/>
      <c r="G16" s="108"/>
      <c r="H16" s="108"/>
      <c r="I16" s="108"/>
      <c r="J16" s="108"/>
      <c r="K16" s="108"/>
      <c r="L16" s="108"/>
      <c r="M16" s="108"/>
    </row>
    <row r="17" spans="1:13" ht="21" customHeight="1">
      <c r="A17" s="109" t="s">
        <v>196</v>
      </c>
      <c r="B17" s="109"/>
      <c r="C17" s="109"/>
      <c r="D17" s="109"/>
      <c r="E17" s="109"/>
      <c r="F17" s="109"/>
      <c r="G17" s="109"/>
      <c r="H17" s="109"/>
      <c r="I17" s="109"/>
      <c r="J17" s="109"/>
      <c r="K17" s="109"/>
      <c r="L17" s="109"/>
      <c r="M17" s="109"/>
    </row>
    <row r="18" spans="1:13" s="34" customFormat="1" ht="52.5" customHeight="1">
      <c r="A18" s="107" t="s">
        <v>209</v>
      </c>
      <c r="B18" s="107"/>
      <c r="C18" s="107"/>
      <c r="D18" s="107"/>
      <c r="E18" s="107"/>
      <c r="F18" s="107"/>
      <c r="G18" s="107"/>
      <c r="H18" s="107"/>
      <c r="I18" s="107"/>
      <c r="J18" s="107"/>
      <c r="K18" s="107"/>
      <c r="L18" s="107"/>
      <c r="M18" s="107"/>
    </row>
    <row r="19" spans="1:13" s="70" customFormat="1" ht="18" customHeight="1">
      <c r="A19" s="110" t="s">
        <v>201</v>
      </c>
      <c r="B19" s="110"/>
      <c r="C19" s="110"/>
      <c r="D19" s="110"/>
      <c r="E19" s="110"/>
      <c r="F19" s="110"/>
      <c r="G19" s="110"/>
      <c r="H19" s="110"/>
      <c r="I19" s="110"/>
      <c r="J19" s="110"/>
      <c r="K19" s="110"/>
      <c r="L19" s="110"/>
      <c r="M19" s="110"/>
    </row>
    <row r="20" spans="1:13" s="34" customFormat="1" ht="33" customHeight="1">
      <c r="A20" s="107" t="s">
        <v>208</v>
      </c>
      <c r="B20" s="107"/>
      <c r="C20" s="107"/>
      <c r="D20" s="107"/>
      <c r="E20" s="107"/>
      <c r="F20" s="107"/>
      <c r="G20" s="107"/>
      <c r="H20" s="107"/>
      <c r="I20" s="107"/>
      <c r="J20" s="107"/>
      <c r="K20" s="107"/>
      <c r="L20" s="107"/>
      <c r="M20" s="107"/>
    </row>
    <row r="21" spans="1:13" s="96" customFormat="1" ht="30" customHeight="1">
      <c r="A21" s="107" t="s">
        <v>210</v>
      </c>
      <c r="B21" s="107"/>
      <c r="C21" s="107"/>
      <c r="D21" s="107"/>
      <c r="E21" s="107"/>
      <c r="F21" s="107"/>
      <c r="G21" s="107"/>
      <c r="H21" s="107"/>
      <c r="I21" s="107"/>
      <c r="J21" s="107"/>
      <c r="K21" s="107"/>
      <c r="L21" s="107"/>
      <c r="M21" s="107"/>
    </row>
    <row r="22" spans="1:13" s="34" customFormat="1" ht="18.75" customHeight="1">
      <c r="A22" s="107" t="s">
        <v>204</v>
      </c>
      <c r="B22" s="107"/>
      <c r="C22" s="107"/>
      <c r="D22" s="107"/>
      <c r="E22" s="107"/>
      <c r="F22" s="107"/>
      <c r="G22" s="107"/>
      <c r="H22" s="107"/>
      <c r="I22" s="107"/>
      <c r="J22" s="107"/>
      <c r="K22" s="107"/>
      <c r="L22" s="107"/>
      <c r="M22" s="107"/>
    </row>
    <row r="23" spans="1:13" s="34" customFormat="1" ht="18" customHeight="1">
      <c r="A23" s="107" t="s">
        <v>205</v>
      </c>
      <c r="B23" s="107"/>
      <c r="C23" s="107"/>
      <c r="D23" s="107"/>
      <c r="E23" s="107"/>
      <c r="F23" s="107"/>
      <c r="G23" s="107"/>
      <c r="H23" s="107"/>
      <c r="I23" s="107"/>
      <c r="J23" s="107"/>
      <c r="K23" s="107"/>
      <c r="L23" s="107"/>
      <c r="M23" s="107"/>
    </row>
  </sheetData>
  <sheetProtection/>
  <mergeCells count="16">
    <mergeCell ref="A23:M23"/>
    <mergeCell ref="A16:M16"/>
    <mergeCell ref="A17:M17"/>
    <mergeCell ref="A18:M18"/>
    <mergeCell ref="A19:M19"/>
    <mergeCell ref="A20:M20"/>
    <mergeCell ref="A21:M21"/>
    <mergeCell ref="A22:M22"/>
    <mergeCell ref="M4:M5"/>
    <mergeCell ref="B3:C3"/>
    <mergeCell ref="B2:H2"/>
    <mergeCell ref="A4:A5"/>
    <mergeCell ref="B4:B5"/>
    <mergeCell ref="C4:C5"/>
    <mergeCell ref="D4:D5"/>
    <mergeCell ref="E4:L4"/>
  </mergeCells>
  <printOptions horizontalCentered="1"/>
  <pageMargins left="0.3937007874015748" right="0" top="0.11811023622047245" bottom="0" header="0" footer="0"/>
  <pageSetup blackAndWhite="1" horizontalDpi="600" verticalDpi="600" orientation="landscape" paperSize="9" scale="85" r:id="rId1"/>
  <headerFooter alignWithMargins="0">
    <oddFooter>&amp;R&amp;8&amp;D\&amp;T</oddFooter>
  </headerFooter>
</worksheet>
</file>

<file path=xl/worksheets/sheet3.xml><?xml version="1.0" encoding="utf-8"?>
<worksheet xmlns="http://schemas.openxmlformats.org/spreadsheetml/2006/main" xmlns:r="http://schemas.openxmlformats.org/officeDocument/2006/relationships">
  <sheetPr>
    <tabColor rgb="FF92D050"/>
  </sheetPr>
  <dimension ref="A1:M23"/>
  <sheetViews>
    <sheetView tabSelected="1" zoomScale="92" zoomScaleNormal="92" zoomScaleSheetLayoutView="85" zoomScalePageLayoutView="0" workbookViewId="0" topLeftCell="A1">
      <selection activeCell="A8" sqref="A8"/>
    </sheetView>
  </sheetViews>
  <sheetFormatPr defaultColWidth="9.00390625" defaultRowHeight="16.5"/>
  <cols>
    <col min="1" max="1" width="35.25390625" style="3" customWidth="1"/>
    <col min="2" max="3" width="6.125" style="3" customWidth="1"/>
    <col min="4" max="4" width="8.625" style="3" customWidth="1"/>
    <col min="5" max="5" width="10.875" style="3" customWidth="1"/>
    <col min="6" max="6" width="11.125" style="3" customWidth="1"/>
    <col min="7" max="7" width="16.00390625" style="3" customWidth="1"/>
    <col min="8" max="9" width="8.875" style="3" customWidth="1"/>
    <col min="10" max="10" width="9.25390625" style="3" customWidth="1"/>
    <col min="11" max="11" width="14.375" style="3" customWidth="1"/>
    <col min="12" max="12" width="11.625" style="3" customWidth="1"/>
    <col min="13" max="13" width="9.625" style="3" customWidth="1"/>
    <col min="14" max="16384" width="9.00390625" style="3" customWidth="1"/>
  </cols>
  <sheetData>
    <row r="1" spans="1:13" s="2" customFormat="1" ht="21" customHeight="1">
      <c r="A1" s="1" t="s">
        <v>206</v>
      </c>
      <c r="B1" s="1"/>
      <c r="C1" s="1"/>
      <c r="D1" s="1"/>
      <c r="E1" s="1"/>
      <c r="F1" s="1"/>
      <c r="G1" s="1"/>
      <c r="H1" s="1"/>
      <c r="I1" s="1"/>
      <c r="J1" s="1"/>
      <c r="K1" s="1"/>
      <c r="L1" s="1"/>
      <c r="M1" s="1"/>
    </row>
    <row r="2" spans="1:13" ht="24.75" customHeight="1">
      <c r="A2" s="5" t="s">
        <v>8</v>
      </c>
      <c r="B2" s="100" t="s">
        <v>186</v>
      </c>
      <c r="C2" s="100"/>
      <c r="D2" s="100"/>
      <c r="E2" s="100"/>
      <c r="F2" s="100"/>
      <c r="G2" s="100"/>
      <c r="H2" s="100"/>
      <c r="I2" s="4"/>
      <c r="J2" s="4"/>
      <c r="K2" s="4"/>
      <c r="L2" s="4"/>
      <c r="M2" s="4"/>
    </row>
    <row r="3" spans="1:13" ht="33" customHeight="1" thickBot="1">
      <c r="A3" s="50" t="s">
        <v>207</v>
      </c>
      <c r="B3" s="99" t="s">
        <v>6</v>
      </c>
      <c r="C3" s="99"/>
      <c r="D3" s="29">
        <v>6</v>
      </c>
      <c r="E3" s="30">
        <v>29</v>
      </c>
      <c r="G3" s="92" t="s">
        <v>7</v>
      </c>
      <c r="H3" s="42">
        <v>0</v>
      </c>
      <c r="I3" s="9">
        <v>0</v>
      </c>
      <c r="K3" s="91" t="s">
        <v>187</v>
      </c>
      <c r="L3" s="42">
        <v>0</v>
      </c>
      <c r="M3" s="9">
        <v>0</v>
      </c>
    </row>
    <row r="4" spans="1:13" ht="33" customHeight="1">
      <c r="A4" s="101" t="s">
        <v>0</v>
      </c>
      <c r="B4" s="103" t="s">
        <v>211</v>
      </c>
      <c r="C4" s="103" t="s">
        <v>185</v>
      </c>
      <c r="D4" s="103" t="s">
        <v>212</v>
      </c>
      <c r="E4" s="105" t="s">
        <v>195</v>
      </c>
      <c r="F4" s="106"/>
      <c r="G4" s="106"/>
      <c r="H4" s="106"/>
      <c r="I4" s="106"/>
      <c r="J4" s="106"/>
      <c r="K4" s="106"/>
      <c r="L4" s="106"/>
      <c r="M4" s="97" t="s">
        <v>193</v>
      </c>
    </row>
    <row r="5" spans="1:13" s="34" customFormat="1" ht="47.25">
      <c r="A5" s="102"/>
      <c r="B5" s="104"/>
      <c r="C5" s="104"/>
      <c r="D5" s="104"/>
      <c r="E5" s="43" t="s">
        <v>192</v>
      </c>
      <c r="F5" s="44" t="s">
        <v>191</v>
      </c>
      <c r="G5" s="44" t="s">
        <v>199</v>
      </c>
      <c r="H5" s="44" t="s">
        <v>184</v>
      </c>
      <c r="I5" s="44" t="s">
        <v>152</v>
      </c>
      <c r="J5" s="44" t="s">
        <v>203</v>
      </c>
      <c r="K5" s="44" t="s">
        <v>197</v>
      </c>
      <c r="L5" s="45" t="s">
        <v>198</v>
      </c>
      <c r="M5" s="98"/>
    </row>
    <row r="6" spans="1:13" ht="27.75" customHeight="1">
      <c r="A6" s="6" t="s">
        <v>1</v>
      </c>
      <c r="B6" s="35">
        <v>1</v>
      </c>
      <c r="C6" s="35">
        <v>1</v>
      </c>
      <c r="D6" s="36"/>
      <c r="E6" s="39">
        <f aca="true" t="shared" si="0" ref="E6:E14">SUM(F6:L6)</f>
        <v>95636</v>
      </c>
      <c r="F6" s="35">
        <v>47080</v>
      </c>
      <c r="G6" s="37">
        <v>31320</v>
      </c>
      <c r="H6" s="37">
        <v>630</v>
      </c>
      <c r="I6" s="37">
        <v>8700</v>
      </c>
      <c r="J6" s="37"/>
      <c r="K6" s="37">
        <v>2525</v>
      </c>
      <c r="L6" s="46">
        <v>5381</v>
      </c>
      <c r="M6" s="47">
        <f aca="true" t="shared" si="1" ref="M6:M13">IF($C6&gt;0,E6/$C6,0)</f>
        <v>95636</v>
      </c>
    </row>
    <row r="7" spans="1:13" ht="27.75" customHeight="1">
      <c r="A7" s="6" t="s">
        <v>173</v>
      </c>
      <c r="B7" s="35">
        <v>10</v>
      </c>
      <c r="C7" s="35">
        <v>9</v>
      </c>
      <c r="D7" s="38"/>
      <c r="E7" s="39">
        <f t="shared" si="0"/>
        <v>681047</v>
      </c>
      <c r="F7" s="37">
        <v>339490</v>
      </c>
      <c r="G7" s="37">
        <v>248570</v>
      </c>
      <c r="H7" s="37">
        <v>5670</v>
      </c>
      <c r="I7" s="37">
        <v>20560</v>
      </c>
      <c r="J7" s="37">
        <f>18000-1000*6</f>
        <v>12000</v>
      </c>
      <c r="K7" s="37">
        <v>18204</v>
      </c>
      <c r="L7" s="46">
        <v>36553</v>
      </c>
      <c r="M7" s="47">
        <f t="shared" si="1"/>
        <v>75671.88888888889</v>
      </c>
    </row>
    <row r="8" spans="1:13" s="63" customFormat="1" ht="27.75" customHeight="1">
      <c r="A8" s="7" t="s">
        <v>4</v>
      </c>
      <c r="B8" s="48">
        <f>SUM(B6:B7)</f>
        <v>11</v>
      </c>
      <c r="C8" s="48">
        <f>SUM(C6:C7)</f>
        <v>10</v>
      </c>
      <c r="D8" s="57"/>
      <c r="E8" s="62">
        <f t="shared" si="0"/>
        <v>776683</v>
      </c>
      <c r="F8" s="59">
        <f aca="true" t="shared" si="2" ref="F8:L8">SUM(F6:F7)</f>
        <v>386570</v>
      </c>
      <c r="G8" s="59">
        <f t="shared" si="2"/>
        <v>279890</v>
      </c>
      <c r="H8" s="59">
        <f t="shared" si="2"/>
        <v>6300</v>
      </c>
      <c r="I8" s="59">
        <f t="shared" si="2"/>
        <v>29260</v>
      </c>
      <c r="J8" s="59">
        <f t="shared" si="2"/>
        <v>12000</v>
      </c>
      <c r="K8" s="59">
        <f t="shared" si="2"/>
        <v>20729</v>
      </c>
      <c r="L8" s="59">
        <f t="shared" si="2"/>
        <v>41934</v>
      </c>
      <c r="M8" s="49">
        <f t="shared" si="1"/>
        <v>77668.3</v>
      </c>
    </row>
    <row r="9" spans="1:13" s="66" customFormat="1" ht="27.75" customHeight="1">
      <c r="A9" s="58" t="s">
        <v>188</v>
      </c>
      <c r="B9" s="95" t="s">
        <v>194</v>
      </c>
      <c r="C9" s="60">
        <v>1</v>
      </c>
      <c r="D9" s="64"/>
      <c r="E9" s="62">
        <f t="shared" si="0"/>
        <v>48641</v>
      </c>
      <c r="F9" s="62">
        <v>21110</v>
      </c>
      <c r="G9" s="65">
        <v>20130</v>
      </c>
      <c r="H9" s="65">
        <v>630</v>
      </c>
      <c r="I9" s="65" t="s">
        <v>194</v>
      </c>
      <c r="J9" s="65">
        <f>3000-1000*1</f>
        <v>2000</v>
      </c>
      <c r="K9" s="65">
        <v>2668</v>
      </c>
      <c r="L9" s="52">
        <v>2103</v>
      </c>
      <c r="M9" s="49">
        <f t="shared" si="1"/>
        <v>48641</v>
      </c>
    </row>
    <row r="10" spans="1:13" s="63" customFormat="1" ht="30" customHeight="1">
      <c r="A10" s="7" t="s">
        <v>189</v>
      </c>
      <c r="B10" s="60">
        <v>2</v>
      </c>
      <c r="C10" s="60">
        <v>2</v>
      </c>
      <c r="D10" s="94" t="s">
        <v>183</v>
      </c>
      <c r="E10" s="62">
        <f t="shared" si="0"/>
        <v>138909</v>
      </c>
      <c r="F10" s="62">
        <v>75515</v>
      </c>
      <c r="G10" s="65">
        <v>43420</v>
      </c>
      <c r="H10" s="65">
        <v>1260</v>
      </c>
      <c r="I10" s="65">
        <v>5140</v>
      </c>
      <c r="J10" s="65"/>
      <c r="K10" s="65">
        <v>5178</v>
      </c>
      <c r="L10" s="52">
        <v>8396</v>
      </c>
      <c r="M10" s="49">
        <f t="shared" si="1"/>
        <v>69454.5</v>
      </c>
    </row>
    <row r="11" spans="1:13" ht="27.75" customHeight="1">
      <c r="A11" s="6" t="s">
        <v>5</v>
      </c>
      <c r="B11" s="53">
        <f>SUM(B8:B10)</f>
        <v>13</v>
      </c>
      <c r="C11" s="53">
        <f>SUM(C8:C10)</f>
        <v>13</v>
      </c>
      <c r="D11" s="61"/>
      <c r="E11" s="51">
        <f t="shared" si="0"/>
        <v>964233</v>
      </c>
      <c r="F11" s="53">
        <f aca="true" t="shared" si="3" ref="F11:L11">SUM(F8:F10)</f>
        <v>483195</v>
      </c>
      <c r="G11" s="53">
        <f t="shared" si="3"/>
        <v>343440</v>
      </c>
      <c r="H11" s="53">
        <f t="shared" si="3"/>
        <v>8190</v>
      </c>
      <c r="I11" s="53">
        <f t="shared" si="3"/>
        <v>34400</v>
      </c>
      <c r="J11" s="53">
        <f t="shared" si="3"/>
        <v>14000</v>
      </c>
      <c r="K11" s="53">
        <f t="shared" si="3"/>
        <v>28575</v>
      </c>
      <c r="L11" s="53">
        <f t="shared" si="3"/>
        <v>52433</v>
      </c>
      <c r="M11" s="47">
        <f t="shared" si="1"/>
        <v>74171.76923076923</v>
      </c>
    </row>
    <row r="12" spans="1:13" ht="27.75" customHeight="1">
      <c r="A12" s="6" t="s">
        <v>2</v>
      </c>
      <c r="B12" s="35">
        <v>1</v>
      </c>
      <c r="C12" s="35">
        <v>1</v>
      </c>
      <c r="D12" s="38"/>
      <c r="E12" s="51">
        <f t="shared" si="0"/>
        <v>35214</v>
      </c>
      <c r="F12" s="53">
        <v>15855</v>
      </c>
      <c r="G12" s="46">
        <v>15100</v>
      </c>
      <c r="H12" s="46">
        <v>630</v>
      </c>
      <c r="I12" s="46" t="s">
        <v>194</v>
      </c>
      <c r="J12" s="46"/>
      <c r="K12" s="46">
        <v>2036</v>
      </c>
      <c r="L12" s="46">
        <v>1593</v>
      </c>
      <c r="M12" s="47">
        <f t="shared" si="1"/>
        <v>35214</v>
      </c>
    </row>
    <row r="13" spans="1:13" s="63" customFormat="1" ht="31.5">
      <c r="A13" s="33" t="s">
        <v>190</v>
      </c>
      <c r="B13" s="67"/>
      <c r="C13" s="60"/>
      <c r="D13" s="64"/>
      <c r="E13" s="62">
        <f t="shared" si="0"/>
        <v>0</v>
      </c>
      <c r="F13" s="56"/>
      <c r="G13" s="52"/>
      <c r="H13" s="52"/>
      <c r="I13" s="52"/>
      <c r="J13" s="52"/>
      <c r="K13" s="52"/>
      <c r="L13" s="52" t="s">
        <v>194</v>
      </c>
      <c r="M13" s="49">
        <f t="shared" si="1"/>
        <v>0</v>
      </c>
    </row>
    <row r="14" spans="1:13" ht="37.5" customHeight="1">
      <c r="A14" s="69" t="s">
        <v>200</v>
      </c>
      <c r="B14" s="52"/>
      <c r="C14" s="46"/>
      <c r="D14" s="54"/>
      <c r="E14" s="62">
        <f t="shared" si="0"/>
        <v>7000</v>
      </c>
      <c r="F14" s="53"/>
      <c r="G14" s="46" t="s">
        <v>194</v>
      </c>
      <c r="H14" s="46"/>
      <c r="I14" s="46"/>
      <c r="J14" s="46">
        <f>1000*7</f>
        <v>7000</v>
      </c>
      <c r="K14" s="46"/>
      <c r="L14" s="46">
        <f>SUM(G14:I14)</f>
        <v>0</v>
      </c>
      <c r="M14" s="55"/>
    </row>
    <row r="15" spans="1:13" ht="30" customHeight="1" thickBot="1">
      <c r="A15" s="8" t="s">
        <v>3</v>
      </c>
      <c r="B15" s="40">
        <f>SUM(B11:B14)</f>
        <v>14</v>
      </c>
      <c r="C15" s="40">
        <f>SUM(C11:C14)</f>
        <v>14</v>
      </c>
      <c r="D15" s="41"/>
      <c r="E15" s="40">
        <f>SUM(E11:E14)</f>
        <v>1006447</v>
      </c>
      <c r="F15" s="40">
        <f aca="true" t="shared" si="4" ref="F15:L15">SUM(F11:F14)</f>
        <v>499050</v>
      </c>
      <c r="G15" s="40">
        <f t="shared" si="4"/>
        <v>358540</v>
      </c>
      <c r="H15" s="40">
        <f t="shared" si="4"/>
        <v>8820</v>
      </c>
      <c r="I15" s="40">
        <f t="shared" si="4"/>
        <v>34400</v>
      </c>
      <c r="J15" s="40">
        <f t="shared" si="4"/>
        <v>21000</v>
      </c>
      <c r="K15" s="40">
        <f t="shared" si="4"/>
        <v>30611</v>
      </c>
      <c r="L15" s="40">
        <f t="shared" si="4"/>
        <v>54026</v>
      </c>
      <c r="M15" s="68"/>
    </row>
    <row r="16" spans="1:13" ht="36" customHeight="1">
      <c r="A16" s="108" t="s">
        <v>202</v>
      </c>
      <c r="B16" s="108"/>
      <c r="C16" s="108"/>
      <c r="D16" s="108"/>
      <c r="E16" s="108"/>
      <c r="F16" s="108"/>
      <c r="G16" s="108"/>
      <c r="H16" s="108"/>
      <c r="I16" s="108"/>
      <c r="J16" s="108"/>
      <c r="K16" s="108"/>
      <c r="L16" s="108"/>
      <c r="M16" s="108"/>
    </row>
    <row r="17" spans="1:13" ht="21" customHeight="1">
      <c r="A17" s="109" t="s">
        <v>196</v>
      </c>
      <c r="B17" s="109"/>
      <c r="C17" s="109"/>
      <c r="D17" s="109"/>
      <c r="E17" s="109"/>
      <c r="F17" s="109"/>
      <c r="G17" s="109"/>
      <c r="H17" s="109"/>
      <c r="I17" s="109"/>
      <c r="J17" s="109"/>
      <c r="K17" s="109"/>
      <c r="L17" s="109"/>
      <c r="M17" s="109"/>
    </row>
    <row r="18" spans="1:13" s="34" customFormat="1" ht="45" customHeight="1">
      <c r="A18" s="107" t="s">
        <v>209</v>
      </c>
      <c r="B18" s="107"/>
      <c r="C18" s="107"/>
      <c r="D18" s="107"/>
      <c r="E18" s="107"/>
      <c r="F18" s="107"/>
      <c r="G18" s="107"/>
      <c r="H18" s="107"/>
      <c r="I18" s="107"/>
      <c r="J18" s="107"/>
      <c r="K18" s="107"/>
      <c r="L18" s="107"/>
      <c r="M18" s="107"/>
    </row>
    <row r="19" spans="1:13" s="70" customFormat="1" ht="18" customHeight="1">
      <c r="A19" s="110" t="s">
        <v>201</v>
      </c>
      <c r="B19" s="110"/>
      <c r="C19" s="110"/>
      <c r="D19" s="110"/>
      <c r="E19" s="110"/>
      <c r="F19" s="110"/>
      <c r="G19" s="110"/>
      <c r="H19" s="110"/>
      <c r="I19" s="110"/>
      <c r="J19" s="110"/>
      <c r="K19" s="110"/>
      <c r="L19" s="110"/>
      <c r="M19" s="110"/>
    </row>
    <row r="20" spans="1:13" s="34" customFormat="1" ht="34.5" customHeight="1">
      <c r="A20" s="107" t="s">
        <v>208</v>
      </c>
      <c r="B20" s="107"/>
      <c r="C20" s="107"/>
      <c r="D20" s="107"/>
      <c r="E20" s="107"/>
      <c r="F20" s="107"/>
      <c r="G20" s="107"/>
      <c r="H20" s="107"/>
      <c r="I20" s="107"/>
      <c r="J20" s="107"/>
      <c r="K20" s="107"/>
      <c r="L20" s="107"/>
      <c r="M20" s="107"/>
    </row>
    <row r="21" spans="1:13" s="34" customFormat="1" ht="31.5" customHeight="1">
      <c r="A21" s="107" t="s">
        <v>213</v>
      </c>
      <c r="B21" s="107"/>
      <c r="C21" s="107"/>
      <c r="D21" s="107"/>
      <c r="E21" s="107"/>
      <c r="F21" s="107"/>
      <c r="G21" s="107"/>
      <c r="H21" s="107"/>
      <c r="I21" s="107"/>
      <c r="J21" s="107"/>
      <c r="K21" s="107"/>
      <c r="L21" s="107"/>
      <c r="M21" s="107"/>
    </row>
    <row r="22" spans="1:13" s="34" customFormat="1" ht="18.75" customHeight="1">
      <c r="A22" s="107" t="s">
        <v>204</v>
      </c>
      <c r="B22" s="107"/>
      <c r="C22" s="107"/>
      <c r="D22" s="107"/>
      <c r="E22" s="107"/>
      <c r="F22" s="107"/>
      <c r="G22" s="107"/>
      <c r="H22" s="107"/>
      <c r="I22" s="107"/>
      <c r="J22" s="107"/>
      <c r="K22" s="107"/>
      <c r="L22" s="107"/>
      <c r="M22" s="107"/>
    </row>
    <row r="23" spans="1:13" s="34" customFormat="1" ht="19.5" customHeight="1">
      <c r="A23" s="107" t="s">
        <v>205</v>
      </c>
      <c r="B23" s="107"/>
      <c r="C23" s="107"/>
      <c r="D23" s="107"/>
      <c r="E23" s="107"/>
      <c r="F23" s="107"/>
      <c r="G23" s="107"/>
      <c r="H23" s="107"/>
      <c r="I23" s="107"/>
      <c r="J23" s="107"/>
      <c r="K23" s="107"/>
      <c r="L23" s="107"/>
      <c r="M23" s="107"/>
    </row>
  </sheetData>
  <sheetProtection/>
  <mergeCells count="16">
    <mergeCell ref="B3:C3"/>
    <mergeCell ref="B2:H2"/>
    <mergeCell ref="A4:A5"/>
    <mergeCell ref="B4:B5"/>
    <mergeCell ref="C4:C5"/>
    <mergeCell ref="D4:D5"/>
    <mergeCell ref="E4:L4"/>
    <mergeCell ref="A21:M21"/>
    <mergeCell ref="A23:M23"/>
    <mergeCell ref="A18:M18"/>
    <mergeCell ref="A20:M20"/>
    <mergeCell ref="A19:M19"/>
    <mergeCell ref="M4:M5"/>
    <mergeCell ref="A17:M17"/>
    <mergeCell ref="A16:M16"/>
    <mergeCell ref="A22:M22"/>
  </mergeCells>
  <printOptions horizontalCentered="1"/>
  <pageMargins left="0.15748031496062992" right="0.1968503937007874" top="0.07874015748031496" bottom="0" header="0" footer="0"/>
  <pageSetup blackAndWhite="1" horizontalDpi="600" verticalDpi="600" orientation="landscape" paperSize="9" scale="85" r:id="rId1"/>
  <headerFooter alignWithMargins="0">
    <oddFooter>&amp;R&amp;8&amp;D\&amp;T</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E18"/>
  <sheetViews>
    <sheetView zoomScale="120" zoomScaleNormal="120" zoomScalePageLayoutView="0" workbookViewId="0" topLeftCell="A1">
      <pane xSplit="3" ySplit="2" topLeftCell="H3" activePane="bottomRight" state="frozen"/>
      <selection pane="topLeft" activeCell="H21" sqref="H21"/>
      <selection pane="topRight" activeCell="H21" sqref="H21"/>
      <selection pane="bottomLeft" activeCell="H21" sqref="H21"/>
      <selection pane="bottomRight" activeCell="K18" sqref="K18"/>
    </sheetView>
  </sheetViews>
  <sheetFormatPr defaultColWidth="9.00390625" defaultRowHeight="16.5"/>
  <cols>
    <col min="1" max="1" width="3.375" style="71" bestFit="1" customWidth="1"/>
    <col min="2" max="2" width="13.125" style="88" customWidth="1"/>
    <col min="3" max="3" width="4.25390625" style="71" customWidth="1"/>
    <col min="4" max="4" width="4.625" style="71" customWidth="1"/>
    <col min="5" max="6" width="6.50390625" style="72" customWidth="1"/>
    <col min="7" max="7" width="6.375" style="72" customWidth="1"/>
    <col min="8" max="8" width="6.50390625" style="72" customWidth="1"/>
    <col min="9" max="9" width="5.00390625" style="72" customWidth="1"/>
    <col min="10" max="10" width="7.00390625" style="72" customWidth="1"/>
    <col min="11" max="11" width="5.875" style="72" customWidth="1"/>
    <col min="12" max="12" width="4.75390625" style="72" customWidth="1"/>
    <col min="13" max="13" width="5.875" style="72" customWidth="1"/>
    <col min="14" max="14" width="5.125" style="72" customWidth="1"/>
    <col min="15" max="15" width="6.375" style="72" customWidth="1"/>
    <col min="16" max="16" width="6.625" style="72" customWidth="1"/>
    <col min="17" max="17" width="6.125" style="72" customWidth="1"/>
    <col min="18" max="18" width="4.625" style="72" customWidth="1"/>
    <col min="19" max="19" width="5.375" style="72" customWidth="1"/>
    <col min="20" max="20" width="5.625" style="72" customWidth="1"/>
    <col min="21" max="22" width="5.75390625" style="72" customWidth="1"/>
    <col min="23" max="23" width="6.125" style="72" customWidth="1"/>
    <col min="24" max="24" width="7.00390625" style="72" customWidth="1"/>
    <col min="25" max="25" width="5.25390625" style="72" customWidth="1"/>
    <col min="26" max="31" width="9.00390625" style="72" customWidth="1"/>
    <col min="32" max="16384" width="9.00390625" style="71" customWidth="1"/>
  </cols>
  <sheetData>
    <row r="1" spans="2:24" ht="36.75" customHeight="1">
      <c r="B1" s="111" t="s">
        <v>144</v>
      </c>
      <c r="C1" s="111"/>
      <c r="D1" s="111"/>
      <c r="E1" s="111"/>
      <c r="F1" s="111"/>
      <c r="G1" s="111"/>
      <c r="H1" s="111"/>
      <c r="I1" s="111"/>
      <c r="J1" s="111"/>
      <c r="K1" s="111"/>
      <c r="L1" s="111"/>
      <c r="M1" s="111"/>
      <c r="N1" s="111"/>
      <c r="O1" s="111"/>
      <c r="P1" s="111"/>
      <c r="Q1" s="111"/>
      <c r="R1" s="111"/>
      <c r="S1" s="111"/>
      <c r="T1" s="111"/>
      <c r="U1" s="111"/>
      <c r="V1" s="111"/>
      <c r="W1" s="111"/>
      <c r="X1" s="111"/>
    </row>
    <row r="2" spans="1:31" s="79" customFormat="1" ht="48.75" customHeight="1">
      <c r="A2" s="73" t="s">
        <v>145</v>
      </c>
      <c r="B2" s="74" t="s">
        <v>146</v>
      </c>
      <c r="C2" s="75" t="s">
        <v>147</v>
      </c>
      <c r="D2" s="74" t="s">
        <v>148</v>
      </c>
      <c r="E2" s="93" t="s">
        <v>149</v>
      </c>
      <c r="F2" s="89" t="s">
        <v>150</v>
      </c>
      <c r="G2" s="89" t="s">
        <v>151</v>
      </c>
      <c r="H2" s="89" t="s">
        <v>152</v>
      </c>
      <c r="I2" s="89" t="s">
        <v>153</v>
      </c>
      <c r="J2" s="76" t="s">
        <v>154</v>
      </c>
      <c r="K2" s="76" t="s">
        <v>155</v>
      </c>
      <c r="L2" s="76" t="s">
        <v>156</v>
      </c>
      <c r="M2" s="89" t="s">
        <v>157</v>
      </c>
      <c r="N2" s="89" t="s">
        <v>158</v>
      </c>
      <c r="O2" s="89" t="s">
        <v>159</v>
      </c>
      <c r="P2" s="76" t="s">
        <v>160</v>
      </c>
      <c r="Q2" s="76" t="s">
        <v>161</v>
      </c>
      <c r="R2" s="76" t="s">
        <v>162</v>
      </c>
      <c r="S2" s="76" t="s">
        <v>163</v>
      </c>
      <c r="T2" s="76" t="s">
        <v>164</v>
      </c>
      <c r="U2" s="77" t="s">
        <v>165</v>
      </c>
      <c r="V2" s="77" t="s">
        <v>182</v>
      </c>
      <c r="W2" s="76" t="s">
        <v>166</v>
      </c>
      <c r="X2" s="76" t="s">
        <v>167</v>
      </c>
      <c r="Y2" s="77" t="s">
        <v>168</v>
      </c>
      <c r="Z2" s="78"/>
      <c r="AA2" s="78"/>
      <c r="AB2" s="78"/>
      <c r="AC2" s="78"/>
      <c r="AD2" s="78"/>
      <c r="AE2" s="78"/>
    </row>
    <row r="3" spans="1:25" ht="16.5">
      <c r="A3" s="80">
        <v>1</v>
      </c>
      <c r="B3" s="81" t="s">
        <v>169</v>
      </c>
      <c r="C3" s="82">
        <v>175</v>
      </c>
      <c r="D3" s="83" t="s">
        <v>170</v>
      </c>
      <c r="E3" s="84">
        <v>47080</v>
      </c>
      <c r="F3" s="84">
        <v>31320</v>
      </c>
      <c r="G3" s="84">
        <v>630</v>
      </c>
      <c r="H3" s="84">
        <v>8700</v>
      </c>
      <c r="I3" s="84"/>
      <c r="J3" s="84">
        <f>SUM(E3:I3)</f>
        <v>87730</v>
      </c>
      <c r="K3" s="84">
        <v>7344</v>
      </c>
      <c r="L3" s="84"/>
      <c r="M3" s="84">
        <v>2525</v>
      </c>
      <c r="N3" s="84"/>
      <c r="O3" s="84">
        <v>5381</v>
      </c>
      <c r="P3" s="84">
        <f>SUM(K3:O3)</f>
        <v>15250</v>
      </c>
      <c r="Q3" s="84">
        <v>1359</v>
      </c>
      <c r="R3" s="84"/>
      <c r="S3" s="84">
        <v>2714</v>
      </c>
      <c r="T3" s="84">
        <v>3955</v>
      </c>
      <c r="U3" s="85">
        <v>10000</v>
      </c>
      <c r="V3" s="85">
        <v>5000</v>
      </c>
      <c r="W3" s="85">
        <f>SUM(Q3:V3)</f>
        <v>23028</v>
      </c>
      <c r="X3" s="85">
        <f>+J3-W3</f>
        <v>64702</v>
      </c>
      <c r="Y3" s="86"/>
    </row>
    <row r="4" spans="1:25" ht="16.5">
      <c r="A4" s="80">
        <v>2</v>
      </c>
      <c r="B4" s="81" t="s">
        <v>174</v>
      </c>
      <c r="C4" s="82"/>
      <c r="D4" s="83" t="s">
        <v>170</v>
      </c>
      <c r="E4" s="84">
        <v>43085</v>
      </c>
      <c r="F4" s="84">
        <v>31320</v>
      </c>
      <c r="G4" s="84">
        <v>630</v>
      </c>
      <c r="H4" s="84">
        <v>5140</v>
      </c>
      <c r="I4" s="84"/>
      <c r="J4" s="84">
        <f>SUM(E4:I4)</f>
        <v>80175</v>
      </c>
      <c r="K4" s="84">
        <v>6721</v>
      </c>
      <c r="L4" s="84"/>
      <c r="M4" s="84">
        <v>2311</v>
      </c>
      <c r="N4" s="84"/>
      <c r="O4" s="84">
        <v>4686</v>
      </c>
      <c r="P4" s="84">
        <f aca="true" t="shared" si="0" ref="P4:P16">SUM(K4:O4)</f>
        <v>13718</v>
      </c>
      <c r="Q4" s="84">
        <v>1244</v>
      </c>
      <c r="R4" s="84"/>
      <c r="S4" s="84">
        <v>1181</v>
      </c>
      <c r="T4" s="84">
        <v>3619</v>
      </c>
      <c r="U4" s="84"/>
      <c r="V4" s="84"/>
      <c r="W4" s="85">
        <f aca="true" t="shared" si="1" ref="W4:W16">SUM(Q4:V4)</f>
        <v>6044</v>
      </c>
      <c r="X4" s="85">
        <f aca="true" t="shared" si="2" ref="X4:X16">+J4-W4</f>
        <v>74131</v>
      </c>
      <c r="Y4" s="86"/>
    </row>
    <row r="5" spans="1:25" ht="16.5">
      <c r="A5" s="80">
        <v>3</v>
      </c>
      <c r="B5" s="81" t="s">
        <v>175</v>
      </c>
      <c r="C5" s="82"/>
      <c r="D5" s="83" t="s">
        <v>170</v>
      </c>
      <c r="E5" s="84">
        <v>41755</v>
      </c>
      <c r="F5" s="84">
        <v>31320</v>
      </c>
      <c r="G5" s="84">
        <v>630</v>
      </c>
      <c r="H5" s="84">
        <v>0</v>
      </c>
      <c r="I5" s="84">
        <v>3000</v>
      </c>
      <c r="J5" s="84">
        <f>SUM(E5:I5)</f>
        <v>76705</v>
      </c>
      <c r="K5" s="84">
        <v>6514</v>
      </c>
      <c r="L5" s="84"/>
      <c r="M5" s="84">
        <v>2239</v>
      </c>
      <c r="N5" s="84"/>
      <c r="O5" s="84">
        <v>4470</v>
      </c>
      <c r="P5" s="84">
        <f t="shared" si="0"/>
        <v>13223</v>
      </c>
      <c r="Q5" s="84">
        <v>1206</v>
      </c>
      <c r="R5" s="84"/>
      <c r="S5" s="84">
        <v>1127</v>
      </c>
      <c r="T5" s="84">
        <v>3507</v>
      </c>
      <c r="U5" s="84">
        <v>10000</v>
      </c>
      <c r="V5" s="84">
        <v>2000</v>
      </c>
      <c r="W5" s="85">
        <f t="shared" si="1"/>
        <v>17840</v>
      </c>
      <c r="X5" s="85">
        <f t="shared" si="2"/>
        <v>58865</v>
      </c>
      <c r="Y5" s="86"/>
    </row>
    <row r="6" spans="1:25" ht="16.5">
      <c r="A6" s="80">
        <v>4</v>
      </c>
      <c r="B6" s="81" t="s">
        <v>176</v>
      </c>
      <c r="C6" s="82"/>
      <c r="D6" s="83" t="s">
        <v>170</v>
      </c>
      <c r="E6" s="84">
        <v>41755</v>
      </c>
      <c r="F6" s="84">
        <v>26290</v>
      </c>
      <c r="G6" s="84">
        <v>630</v>
      </c>
      <c r="H6" s="84">
        <v>5140</v>
      </c>
      <c r="I6" s="84">
        <v>3000</v>
      </c>
      <c r="J6" s="84">
        <f>SUM(E6:I6)</f>
        <v>76815</v>
      </c>
      <c r="K6" s="84">
        <v>6514</v>
      </c>
      <c r="L6" s="84"/>
      <c r="M6" s="84">
        <v>2239</v>
      </c>
      <c r="N6" s="84"/>
      <c r="O6" s="84">
        <v>4470</v>
      </c>
      <c r="P6" s="84">
        <f t="shared" si="0"/>
        <v>13223</v>
      </c>
      <c r="Q6" s="84">
        <v>1206</v>
      </c>
      <c r="R6" s="84"/>
      <c r="S6" s="84">
        <v>3381</v>
      </c>
      <c r="T6" s="84">
        <v>3507</v>
      </c>
      <c r="U6" s="84"/>
      <c r="V6" s="84"/>
      <c r="W6" s="85">
        <f t="shared" si="1"/>
        <v>8094</v>
      </c>
      <c r="X6" s="85">
        <f t="shared" si="2"/>
        <v>68721</v>
      </c>
      <c r="Y6" s="87"/>
    </row>
    <row r="7" spans="1:25" ht="16.5">
      <c r="A7" s="80">
        <v>5</v>
      </c>
      <c r="B7" s="81" t="s">
        <v>175</v>
      </c>
      <c r="C7" s="82"/>
      <c r="D7" s="83"/>
      <c r="E7" s="84">
        <v>39090</v>
      </c>
      <c r="F7" s="84">
        <v>31320</v>
      </c>
      <c r="G7" s="84">
        <v>630</v>
      </c>
      <c r="H7" s="84">
        <v>0</v>
      </c>
      <c r="I7" s="84">
        <v>0</v>
      </c>
      <c r="J7" s="84">
        <f>SUM(E7:I7)</f>
        <v>71040</v>
      </c>
      <c r="K7" s="84">
        <v>6098</v>
      </c>
      <c r="L7" s="84"/>
      <c r="M7" s="84">
        <v>2096</v>
      </c>
      <c r="N7" s="84">
        <f>SUM(N3:N6)</f>
        <v>0</v>
      </c>
      <c r="O7" s="84">
        <v>4254</v>
      </c>
      <c r="P7" s="84">
        <f t="shared" si="0"/>
        <v>12448</v>
      </c>
      <c r="Q7" s="84">
        <v>1129</v>
      </c>
      <c r="R7" s="84">
        <f>SUM(R3:R6)</f>
        <v>0</v>
      </c>
      <c r="S7" s="84">
        <v>2790</v>
      </c>
      <c r="T7" s="84">
        <v>3284</v>
      </c>
      <c r="U7" s="84">
        <v>10000</v>
      </c>
      <c r="V7" s="84"/>
      <c r="W7" s="85">
        <f t="shared" si="1"/>
        <v>17203</v>
      </c>
      <c r="X7" s="85">
        <f t="shared" si="2"/>
        <v>53837</v>
      </c>
      <c r="Y7" s="86"/>
    </row>
    <row r="8" spans="1:25" ht="16.5">
      <c r="A8" s="80">
        <v>6</v>
      </c>
      <c r="B8" s="81" t="s">
        <v>175</v>
      </c>
      <c r="C8" s="82"/>
      <c r="D8" s="83" t="s">
        <v>170</v>
      </c>
      <c r="E8" s="84">
        <v>39090</v>
      </c>
      <c r="F8" s="84">
        <v>26290</v>
      </c>
      <c r="G8" s="84">
        <v>630</v>
      </c>
      <c r="H8" s="84">
        <v>0</v>
      </c>
      <c r="I8" s="84">
        <v>3000</v>
      </c>
      <c r="J8" s="84">
        <f aca="true" t="shared" si="3" ref="J8:J15">SUM(E8:I8)</f>
        <v>69010</v>
      </c>
      <c r="K8" s="84">
        <v>6098</v>
      </c>
      <c r="L8" s="84"/>
      <c r="M8" s="84">
        <v>2096</v>
      </c>
      <c r="N8" s="84"/>
      <c r="O8" s="84">
        <v>3903</v>
      </c>
      <c r="P8" s="84">
        <f t="shared" si="0"/>
        <v>12097</v>
      </c>
      <c r="Q8" s="84">
        <v>1129</v>
      </c>
      <c r="R8" s="84"/>
      <c r="S8" s="84">
        <v>984</v>
      </c>
      <c r="T8" s="84">
        <v>3284</v>
      </c>
      <c r="U8" s="84">
        <v>10000</v>
      </c>
      <c r="V8" s="84"/>
      <c r="W8" s="85">
        <f t="shared" si="1"/>
        <v>15397</v>
      </c>
      <c r="X8" s="85">
        <f t="shared" si="2"/>
        <v>53613</v>
      </c>
      <c r="Y8" s="86"/>
    </row>
    <row r="9" spans="1:25" ht="16.5">
      <c r="A9" s="80">
        <v>7</v>
      </c>
      <c r="B9" s="81" t="s">
        <v>175</v>
      </c>
      <c r="C9" s="82">
        <v>75</v>
      </c>
      <c r="D9" s="83" t="s">
        <v>170</v>
      </c>
      <c r="E9" s="84">
        <v>33430</v>
      </c>
      <c r="F9" s="84">
        <v>26290</v>
      </c>
      <c r="G9" s="84">
        <v>630</v>
      </c>
      <c r="H9" s="84">
        <v>0</v>
      </c>
      <c r="I9" s="84">
        <v>3000</v>
      </c>
      <c r="J9" s="84">
        <f t="shared" si="3"/>
        <v>63350</v>
      </c>
      <c r="K9" s="84">
        <v>5215</v>
      </c>
      <c r="L9" s="84"/>
      <c r="M9" s="84">
        <v>1793</v>
      </c>
      <c r="N9" s="84"/>
      <c r="O9" s="84">
        <v>3552</v>
      </c>
      <c r="P9" s="84">
        <f t="shared" si="0"/>
        <v>10560</v>
      </c>
      <c r="Q9" s="84">
        <v>965</v>
      </c>
      <c r="R9" s="84"/>
      <c r="S9" s="84">
        <v>2688</v>
      </c>
      <c r="T9" s="84">
        <v>2808</v>
      </c>
      <c r="U9" s="84">
        <v>10000</v>
      </c>
      <c r="V9" s="84"/>
      <c r="W9" s="85">
        <f t="shared" si="1"/>
        <v>16461</v>
      </c>
      <c r="X9" s="85">
        <f t="shared" si="2"/>
        <v>46889</v>
      </c>
      <c r="Y9" s="86"/>
    </row>
    <row r="10" spans="1:25" ht="16.5">
      <c r="A10" s="80">
        <v>8</v>
      </c>
      <c r="B10" s="81" t="s">
        <v>177</v>
      </c>
      <c r="C10" s="82"/>
      <c r="D10" s="83" t="s">
        <v>170</v>
      </c>
      <c r="E10" s="84">
        <v>34430</v>
      </c>
      <c r="F10" s="84">
        <v>26290</v>
      </c>
      <c r="G10" s="84">
        <v>630</v>
      </c>
      <c r="H10" s="84">
        <v>5140</v>
      </c>
      <c r="I10" s="84">
        <v>0</v>
      </c>
      <c r="J10" s="84">
        <f t="shared" si="3"/>
        <v>66490</v>
      </c>
      <c r="K10" s="84">
        <v>5371</v>
      </c>
      <c r="L10" s="84"/>
      <c r="M10" s="84">
        <v>1846</v>
      </c>
      <c r="N10" s="84"/>
      <c r="O10" s="84">
        <v>3903</v>
      </c>
      <c r="P10" s="84">
        <f t="shared" si="0"/>
        <v>11120</v>
      </c>
      <c r="Q10" s="84">
        <v>994</v>
      </c>
      <c r="R10" s="84"/>
      <c r="S10" s="84">
        <v>984</v>
      </c>
      <c r="T10" s="84">
        <v>2892</v>
      </c>
      <c r="U10" s="84">
        <v>0</v>
      </c>
      <c r="V10" s="84"/>
      <c r="W10" s="85">
        <f t="shared" si="1"/>
        <v>4870</v>
      </c>
      <c r="X10" s="85">
        <f t="shared" si="2"/>
        <v>61620</v>
      </c>
      <c r="Y10" s="86"/>
    </row>
    <row r="11" spans="1:25" ht="16.5">
      <c r="A11" s="80">
        <v>9</v>
      </c>
      <c r="B11" s="81" t="s">
        <v>178</v>
      </c>
      <c r="C11" s="82">
        <v>50</v>
      </c>
      <c r="D11" s="83" t="s">
        <v>170</v>
      </c>
      <c r="E11" s="84">
        <v>36425</v>
      </c>
      <c r="F11" s="84">
        <v>26290</v>
      </c>
      <c r="G11" s="84">
        <v>630</v>
      </c>
      <c r="H11" s="84">
        <v>5140</v>
      </c>
      <c r="I11" s="84">
        <v>3000</v>
      </c>
      <c r="J11" s="84">
        <f t="shared" si="3"/>
        <v>71485</v>
      </c>
      <c r="K11" s="84">
        <v>5682</v>
      </c>
      <c r="L11" s="84"/>
      <c r="M11" s="84">
        <v>1953</v>
      </c>
      <c r="N11" s="84"/>
      <c r="O11" s="84">
        <v>4078</v>
      </c>
      <c r="P11" s="84">
        <f t="shared" si="0"/>
        <v>11713</v>
      </c>
      <c r="Q11" s="84">
        <v>1052</v>
      </c>
      <c r="R11" s="84"/>
      <c r="S11" s="84">
        <v>1028</v>
      </c>
      <c r="T11" s="84">
        <v>3060</v>
      </c>
      <c r="U11" s="84">
        <v>0</v>
      </c>
      <c r="V11" s="84"/>
      <c r="W11" s="85">
        <f t="shared" si="1"/>
        <v>5140</v>
      </c>
      <c r="X11" s="85">
        <f t="shared" si="2"/>
        <v>66345</v>
      </c>
      <c r="Y11" s="86"/>
    </row>
    <row r="12" spans="1:25" ht="16.5">
      <c r="A12" s="80">
        <v>10</v>
      </c>
      <c r="B12" s="81" t="s">
        <v>175</v>
      </c>
      <c r="C12" s="82">
        <v>125</v>
      </c>
      <c r="D12" s="83" t="s">
        <v>170</v>
      </c>
      <c r="E12" s="84">
        <v>30430</v>
      </c>
      <c r="F12" s="84">
        <v>23160</v>
      </c>
      <c r="G12" s="84">
        <v>630</v>
      </c>
      <c r="H12" s="84">
        <v>0</v>
      </c>
      <c r="I12" s="84">
        <v>3000</v>
      </c>
      <c r="J12" s="84">
        <f t="shared" si="3"/>
        <v>57220</v>
      </c>
      <c r="K12" s="84">
        <v>4747</v>
      </c>
      <c r="L12" s="84"/>
      <c r="M12" s="84">
        <v>1631</v>
      </c>
      <c r="N12" s="84"/>
      <c r="O12" s="84">
        <v>3237</v>
      </c>
      <c r="P12" s="84">
        <f t="shared" si="0"/>
        <v>9615</v>
      </c>
      <c r="Q12" s="84">
        <v>879</v>
      </c>
      <c r="R12" s="84"/>
      <c r="S12" s="84">
        <v>816</v>
      </c>
      <c r="T12" s="84">
        <v>2556</v>
      </c>
      <c r="U12" s="84">
        <v>10000</v>
      </c>
      <c r="V12" s="84"/>
      <c r="W12" s="85">
        <f t="shared" si="1"/>
        <v>14251</v>
      </c>
      <c r="X12" s="85">
        <f t="shared" si="2"/>
        <v>42969</v>
      </c>
      <c r="Y12" s="86"/>
    </row>
    <row r="13" spans="1:25" ht="16.5">
      <c r="A13" s="80">
        <v>11</v>
      </c>
      <c r="B13" s="81" t="s">
        <v>179</v>
      </c>
      <c r="C13" s="82">
        <v>125</v>
      </c>
      <c r="D13" s="83" t="s">
        <v>170</v>
      </c>
      <c r="E13" s="84">
        <v>21110</v>
      </c>
      <c r="F13" s="84">
        <v>20130</v>
      </c>
      <c r="G13" s="84">
        <v>630</v>
      </c>
      <c r="H13" s="84">
        <v>0</v>
      </c>
      <c r="I13" s="84">
        <v>3000</v>
      </c>
      <c r="J13" s="84">
        <f t="shared" si="3"/>
        <v>44870</v>
      </c>
      <c r="K13" s="84">
        <v>2634</v>
      </c>
      <c r="L13" s="84"/>
      <c r="M13" s="84">
        <v>0</v>
      </c>
      <c r="N13" s="84">
        <v>2668</v>
      </c>
      <c r="O13" s="84">
        <v>2103</v>
      </c>
      <c r="P13" s="84">
        <f t="shared" si="0"/>
        <v>7405</v>
      </c>
      <c r="Q13" s="84">
        <v>0</v>
      </c>
      <c r="R13" s="84">
        <v>756</v>
      </c>
      <c r="S13" s="84">
        <v>619</v>
      </c>
      <c r="T13" s="84">
        <v>0</v>
      </c>
      <c r="U13" s="84">
        <v>0</v>
      </c>
      <c r="V13" s="84"/>
      <c r="W13" s="85">
        <f t="shared" si="1"/>
        <v>1375</v>
      </c>
      <c r="X13" s="85">
        <f t="shared" si="2"/>
        <v>43495</v>
      </c>
      <c r="Y13" s="86"/>
    </row>
    <row r="14" spans="1:25" ht="16.5">
      <c r="A14" s="80">
        <v>12</v>
      </c>
      <c r="B14" s="81" t="s">
        <v>180</v>
      </c>
      <c r="C14" s="82"/>
      <c r="D14" s="83" t="s">
        <v>170</v>
      </c>
      <c r="E14" s="84">
        <v>36425</v>
      </c>
      <c r="F14" s="84">
        <v>21710</v>
      </c>
      <c r="G14" s="84">
        <v>630</v>
      </c>
      <c r="H14" s="84">
        <v>5140</v>
      </c>
      <c r="I14" s="84">
        <v>0</v>
      </c>
      <c r="J14" s="84">
        <f t="shared" si="3"/>
        <v>63905</v>
      </c>
      <c r="K14" s="84">
        <v>5682</v>
      </c>
      <c r="L14" s="84"/>
      <c r="M14" s="84">
        <v>1953</v>
      </c>
      <c r="N14" s="84"/>
      <c r="O14" s="84">
        <v>3728</v>
      </c>
      <c r="P14" s="84">
        <f t="shared" si="0"/>
        <v>11363</v>
      </c>
      <c r="Q14" s="84">
        <v>1052</v>
      </c>
      <c r="R14" s="84"/>
      <c r="S14" s="84">
        <v>940</v>
      </c>
      <c r="T14" s="84">
        <v>3060</v>
      </c>
      <c r="U14" s="84">
        <v>0</v>
      </c>
      <c r="V14" s="84">
        <v>1000</v>
      </c>
      <c r="W14" s="85">
        <f t="shared" si="1"/>
        <v>6052</v>
      </c>
      <c r="X14" s="85">
        <f t="shared" si="2"/>
        <v>57853</v>
      </c>
      <c r="Y14" s="86"/>
    </row>
    <row r="15" spans="1:25" ht="16.5">
      <c r="A15" s="80">
        <v>13</v>
      </c>
      <c r="B15" s="81" t="s">
        <v>181</v>
      </c>
      <c r="C15" s="82"/>
      <c r="D15" s="83" t="s">
        <v>170</v>
      </c>
      <c r="E15" s="84">
        <v>39090</v>
      </c>
      <c r="F15" s="84">
        <v>21710</v>
      </c>
      <c r="G15" s="84">
        <v>630</v>
      </c>
      <c r="H15" s="84">
        <v>0</v>
      </c>
      <c r="I15" s="84">
        <v>0</v>
      </c>
      <c r="J15" s="84">
        <f t="shared" si="3"/>
        <v>61430</v>
      </c>
      <c r="K15" s="84">
        <v>6098</v>
      </c>
      <c r="L15" s="84"/>
      <c r="M15" s="84">
        <v>3225</v>
      </c>
      <c r="N15" s="84"/>
      <c r="O15" s="84">
        <v>4668</v>
      </c>
      <c r="P15" s="84">
        <f t="shared" si="0"/>
        <v>13991</v>
      </c>
      <c r="Q15" s="84">
        <v>0</v>
      </c>
      <c r="R15" s="84"/>
      <c r="S15" s="84">
        <v>0</v>
      </c>
      <c r="T15" s="84">
        <v>3284</v>
      </c>
      <c r="U15" s="84">
        <v>10000</v>
      </c>
      <c r="V15" s="84">
        <v>1000</v>
      </c>
      <c r="W15" s="85">
        <f t="shared" si="1"/>
        <v>14284</v>
      </c>
      <c r="X15" s="85">
        <f t="shared" si="2"/>
        <v>47146</v>
      </c>
      <c r="Y15" s="86"/>
    </row>
    <row r="16" spans="1:25" ht="16.5">
      <c r="A16" s="80">
        <v>14</v>
      </c>
      <c r="B16" s="81" t="s">
        <v>171</v>
      </c>
      <c r="C16" s="82"/>
      <c r="D16" s="83" t="s">
        <v>170</v>
      </c>
      <c r="E16" s="84">
        <v>15855</v>
      </c>
      <c r="F16" s="84">
        <v>15100</v>
      </c>
      <c r="G16" s="84">
        <v>630</v>
      </c>
      <c r="H16" s="84"/>
      <c r="I16" s="84">
        <v>0</v>
      </c>
      <c r="J16" s="84">
        <f>SUM(E16:I16)</f>
        <v>31585</v>
      </c>
      <c r="K16" s="84">
        <v>0</v>
      </c>
      <c r="L16" s="84">
        <v>0</v>
      </c>
      <c r="M16" s="84">
        <v>0</v>
      </c>
      <c r="N16" s="84">
        <v>2036</v>
      </c>
      <c r="O16" s="84">
        <v>1593</v>
      </c>
      <c r="P16" s="84">
        <f t="shared" si="0"/>
        <v>3629</v>
      </c>
      <c r="Q16" s="84">
        <v>0</v>
      </c>
      <c r="R16" s="84">
        <v>573</v>
      </c>
      <c r="S16" s="84">
        <v>468</v>
      </c>
      <c r="T16" s="84">
        <v>0</v>
      </c>
      <c r="U16" s="84"/>
      <c r="V16" s="84"/>
      <c r="W16" s="85">
        <f t="shared" si="1"/>
        <v>1041</v>
      </c>
      <c r="X16" s="85">
        <f t="shared" si="2"/>
        <v>30544</v>
      </c>
      <c r="Y16" s="86"/>
    </row>
    <row r="17" spans="1:25" ht="16.5">
      <c r="A17" s="80"/>
      <c r="B17" s="81" t="s">
        <v>172</v>
      </c>
      <c r="C17" s="82"/>
      <c r="D17" s="83"/>
      <c r="E17" s="90">
        <f>SUM(E3:E16)</f>
        <v>499050</v>
      </c>
      <c r="F17" s="90">
        <f aca="true" t="shared" si="4" ref="F17:X17">SUM(F3:F16)</f>
        <v>358540</v>
      </c>
      <c r="G17" s="90">
        <f t="shared" si="4"/>
        <v>8820</v>
      </c>
      <c r="H17" s="90">
        <f t="shared" si="4"/>
        <v>34400</v>
      </c>
      <c r="I17" s="90">
        <f t="shared" si="4"/>
        <v>21000</v>
      </c>
      <c r="J17" s="84">
        <f t="shared" si="4"/>
        <v>921810</v>
      </c>
      <c r="K17" s="84">
        <f t="shared" si="4"/>
        <v>74718</v>
      </c>
      <c r="L17" s="84">
        <f t="shared" si="4"/>
        <v>0</v>
      </c>
      <c r="M17" s="90">
        <f t="shared" si="4"/>
        <v>25907</v>
      </c>
      <c r="N17" s="90">
        <f t="shared" si="4"/>
        <v>4704</v>
      </c>
      <c r="O17" s="90">
        <f t="shared" si="4"/>
        <v>54026</v>
      </c>
      <c r="P17" s="84">
        <f t="shared" si="4"/>
        <v>159355</v>
      </c>
      <c r="Q17" s="84">
        <f t="shared" si="4"/>
        <v>12215</v>
      </c>
      <c r="R17" s="84">
        <f t="shared" si="4"/>
        <v>1329</v>
      </c>
      <c r="S17" s="84">
        <f t="shared" si="4"/>
        <v>19720</v>
      </c>
      <c r="T17" s="84">
        <f t="shared" si="4"/>
        <v>38816</v>
      </c>
      <c r="U17" s="84">
        <f t="shared" si="4"/>
        <v>70000</v>
      </c>
      <c r="V17" s="84">
        <f t="shared" si="4"/>
        <v>9000</v>
      </c>
      <c r="W17" s="84">
        <f t="shared" si="4"/>
        <v>151080</v>
      </c>
      <c r="X17" s="84">
        <f t="shared" si="4"/>
        <v>770730</v>
      </c>
      <c r="Y17" s="86"/>
    </row>
    <row r="18" spans="5:17" ht="16.5">
      <c r="E18" s="78"/>
      <c r="F18" s="78"/>
      <c r="G18" s="78"/>
      <c r="H18" s="78"/>
      <c r="I18" s="78"/>
      <c r="J18" s="78"/>
      <c r="K18" s="78"/>
      <c r="L18" s="78"/>
      <c r="M18" s="78"/>
      <c r="N18" s="78"/>
      <c r="O18" s="78"/>
      <c r="P18" s="78"/>
      <c r="Q18" s="78"/>
    </row>
  </sheetData>
  <sheetProtection/>
  <mergeCells count="1">
    <mergeCell ref="B1:X1"/>
  </mergeCells>
  <hyperlinks>
    <hyperlink ref="B1:X1" r:id="rId1" display="花蓮縣立○○國民小學○○年○○月員工薪資清冊"/>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謝惠名</cp:lastModifiedBy>
  <cp:lastPrinted>2024-03-29T03:26:54Z</cp:lastPrinted>
  <dcterms:created xsi:type="dcterms:W3CDTF">2007-03-09T03:29:26Z</dcterms:created>
  <dcterms:modified xsi:type="dcterms:W3CDTF">2024-03-29T05:58:50Z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