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90" windowWidth="14835" windowHeight="7545"/>
  </bookViews>
  <sheets>
    <sheet name="104暑假_控管 (2)" sheetId="1" r:id="rId1"/>
  </sheets>
  <externalReferences>
    <externalReference r:id="rId2"/>
  </externalReferences>
  <definedNames>
    <definedName name="_xlnm._FilterDatabase" localSheetId="0" hidden="1">'104暑假_控管 (2)'!$A$2:$W$294</definedName>
    <definedName name="_xlnm.Print_Area" localSheetId="0">'104暑假_控管 (2)'!$A$1:$O$297</definedName>
    <definedName name="_xlnm.Print_Titles" localSheetId="0">'104暑假_控管 (2)'!$1:$2</definedName>
    <definedName name="俸級">OFFSET([1]俸級表!$A$1,MATCH([1]俸額表!$O$56,職等,0)-1,1,,COUNTA(OFFSET([1]俸級表!$A$1,MATCH([1]俸額表!$O$56,職等,0)-1,,,256))-1)</definedName>
    <definedName name="職等">OFFSET([1]俸級表!$A$1,,,COUNTA([1]俸級表!$A1048525:$A1048535),)</definedName>
  </definedNames>
  <calcPr calcId="125725"/>
</workbook>
</file>

<file path=xl/calcChain.xml><?xml version="1.0" encoding="utf-8"?>
<calcChain xmlns="http://schemas.openxmlformats.org/spreadsheetml/2006/main">
  <c r="T296" i="1"/>
  <c r="S296"/>
  <c r="P296"/>
  <c r="J296"/>
  <c r="I296"/>
  <c r="H296"/>
  <c r="G296"/>
  <c r="W294"/>
  <c r="K294"/>
  <c r="N294" s="1"/>
  <c r="O294" s="1"/>
  <c r="K293"/>
  <c r="N293" s="1"/>
  <c r="O293" s="1"/>
  <c r="K292"/>
  <c r="N292" s="1"/>
  <c r="N291"/>
  <c r="K291"/>
  <c r="K290"/>
  <c r="N290" s="1"/>
  <c r="N289"/>
  <c r="K289"/>
  <c r="K288"/>
  <c r="N288" s="1"/>
  <c r="K287"/>
  <c r="N287" s="1"/>
  <c r="K286"/>
  <c r="N286" s="1"/>
  <c r="K285"/>
  <c r="N285" s="1"/>
  <c r="K284"/>
  <c r="N284" s="1"/>
  <c r="O284" s="1"/>
  <c r="N283"/>
  <c r="O283" s="1"/>
  <c r="K283"/>
  <c r="K282"/>
  <c r="N282" s="1"/>
  <c r="K281"/>
  <c r="N281" s="1"/>
  <c r="K280"/>
  <c r="N280" s="1"/>
  <c r="K279"/>
  <c r="N279" s="1"/>
  <c r="N278"/>
  <c r="K278"/>
  <c r="K277"/>
  <c r="N277" s="1"/>
  <c r="K276"/>
  <c r="N276" s="1"/>
  <c r="K275"/>
  <c r="N275" s="1"/>
  <c r="K274"/>
  <c r="N274" s="1"/>
  <c r="N273"/>
  <c r="K273"/>
  <c r="W272"/>
  <c r="K272"/>
  <c r="N272" s="1"/>
  <c r="W271"/>
  <c r="K271"/>
  <c r="N271" s="1"/>
  <c r="O271" s="1"/>
  <c r="W270"/>
  <c r="K270"/>
  <c r="N270" s="1"/>
  <c r="O270" s="1"/>
  <c r="K269"/>
  <c r="N269" s="1"/>
  <c r="K268"/>
  <c r="N268" s="1"/>
  <c r="N267"/>
  <c r="K267"/>
  <c r="K266"/>
  <c r="N266" s="1"/>
  <c r="W265"/>
  <c r="K265"/>
  <c r="N265" s="1"/>
  <c r="K264"/>
  <c r="N264" s="1"/>
  <c r="K263"/>
  <c r="N263" s="1"/>
  <c r="K262"/>
  <c r="N262" s="1"/>
  <c r="K261"/>
  <c r="N261" s="1"/>
  <c r="K260"/>
  <c r="N260" s="1"/>
  <c r="K259"/>
  <c r="N259" s="1"/>
  <c r="K258"/>
  <c r="N258" s="1"/>
  <c r="K257"/>
  <c r="N257" s="1"/>
  <c r="K256"/>
  <c r="N256" s="1"/>
  <c r="N255"/>
  <c r="K255"/>
  <c r="N254"/>
  <c r="K254"/>
  <c r="N253"/>
  <c r="K253"/>
  <c r="N252"/>
  <c r="O252" s="1"/>
  <c r="K252"/>
  <c r="K251"/>
  <c r="N251" s="1"/>
  <c r="O251" s="1"/>
  <c r="K250"/>
  <c r="N250" s="1"/>
  <c r="K249"/>
  <c r="N249" s="1"/>
  <c r="K248"/>
  <c r="N248" s="1"/>
  <c r="N247"/>
  <c r="K247"/>
  <c r="N246"/>
  <c r="O246" s="1"/>
  <c r="K246"/>
  <c r="N245"/>
  <c r="O245" s="1"/>
  <c r="K245"/>
  <c r="N244"/>
  <c r="K244"/>
  <c r="N243"/>
  <c r="K243"/>
  <c r="N242"/>
  <c r="K242"/>
  <c r="N241"/>
  <c r="K241"/>
  <c r="K240"/>
  <c r="N240" s="1"/>
  <c r="O240" s="1"/>
  <c r="K239"/>
  <c r="N239" s="1"/>
  <c r="O239" s="1"/>
  <c r="K238"/>
  <c r="N238" s="1"/>
  <c r="K237"/>
  <c r="N237" s="1"/>
  <c r="K236"/>
  <c r="N236" s="1"/>
  <c r="K235"/>
  <c r="N235" s="1"/>
  <c r="K234"/>
  <c r="N234" s="1"/>
  <c r="O234" s="1"/>
  <c r="K233"/>
  <c r="N233" s="1"/>
  <c r="K232"/>
  <c r="N232" s="1"/>
  <c r="K231"/>
  <c r="N231" s="1"/>
  <c r="W230"/>
  <c r="K230"/>
  <c r="N230" s="1"/>
  <c r="K229"/>
  <c r="N229" s="1"/>
  <c r="N228"/>
  <c r="K228"/>
  <c r="K227"/>
  <c r="N227" s="1"/>
  <c r="O227" s="1"/>
  <c r="K226"/>
  <c r="N226" s="1"/>
  <c r="K225"/>
  <c r="N225" s="1"/>
  <c r="K224"/>
  <c r="N224" s="1"/>
  <c r="K223"/>
  <c r="N223" s="1"/>
  <c r="K222"/>
  <c r="N222" s="1"/>
  <c r="K221"/>
  <c r="N221" s="1"/>
  <c r="K220"/>
  <c r="N220" s="1"/>
  <c r="O220" s="1"/>
  <c r="K219"/>
  <c r="N219" s="1"/>
  <c r="K218"/>
  <c r="N218" s="1"/>
  <c r="K217"/>
  <c r="N217" s="1"/>
  <c r="K216"/>
  <c r="N216" s="1"/>
  <c r="W215"/>
  <c r="N215"/>
  <c r="K215"/>
  <c r="N214"/>
  <c r="K214"/>
  <c r="N213"/>
  <c r="K213"/>
  <c r="N212"/>
  <c r="K212"/>
  <c r="N211"/>
  <c r="K211"/>
  <c r="N210"/>
  <c r="K210"/>
  <c r="N209"/>
  <c r="K209"/>
  <c r="K208"/>
  <c r="N208" s="1"/>
  <c r="K207"/>
  <c r="N207" s="1"/>
  <c r="K206"/>
  <c r="N206" s="1"/>
  <c r="K205"/>
  <c r="N205" s="1"/>
  <c r="K204"/>
  <c r="N204" s="1"/>
  <c r="K203"/>
  <c r="N203" s="1"/>
  <c r="N202"/>
  <c r="K202"/>
  <c r="N201"/>
  <c r="K201"/>
  <c r="N200"/>
  <c r="K200"/>
  <c r="N199"/>
  <c r="K199"/>
  <c r="N198"/>
  <c r="K198"/>
  <c r="W197"/>
  <c r="K197"/>
  <c r="N197" s="1"/>
  <c r="K196"/>
  <c r="N196" s="1"/>
  <c r="K195"/>
  <c r="N195" s="1"/>
  <c r="N194"/>
  <c r="K194"/>
  <c r="N193"/>
  <c r="K193"/>
  <c r="N192"/>
  <c r="K192"/>
  <c r="N191"/>
  <c r="K191"/>
  <c r="N190"/>
  <c r="K190"/>
  <c r="N189"/>
  <c r="K189"/>
  <c r="N188"/>
  <c r="K188"/>
  <c r="W187"/>
  <c r="K187"/>
  <c r="N187" s="1"/>
  <c r="O187" s="1"/>
  <c r="K186"/>
  <c r="N186" s="1"/>
  <c r="K185"/>
  <c r="N185" s="1"/>
  <c r="K184"/>
  <c r="N184" s="1"/>
  <c r="K183"/>
  <c r="N183" s="1"/>
  <c r="K182"/>
  <c r="N182" s="1"/>
  <c r="K181"/>
  <c r="N181" s="1"/>
  <c r="W180"/>
  <c r="N180"/>
  <c r="K180"/>
  <c r="W179"/>
  <c r="K179"/>
  <c r="N179" s="1"/>
  <c r="O179" s="1"/>
  <c r="N178"/>
  <c r="O178" s="1"/>
  <c r="K178"/>
  <c r="N177"/>
  <c r="K177"/>
  <c r="N176"/>
  <c r="K176"/>
  <c r="N175"/>
  <c r="K175"/>
  <c r="N174"/>
  <c r="K174"/>
  <c r="N173"/>
  <c r="K173"/>
  <c r="N172"/>
  <c r="K172"/>
  <c r="N171"/>
  <c r="K171"/>
  <c r="K170"/>
  <c r="N170" s="1"/>
  <c r="O170" s="1"/>
  <c r="K169"/>
  <c r="N169" s="1"/>
  <c r="K168"/>
  <c r="N168" s="1"/>
  <c r="W167"/>
  <c r="K167"/>
  <c r="N167" s="1"/>
  <c r="O167" s="1"/>
  <c r="K166"/>
  <c r="N166" s="1"/>
  <c r="K165"/>
  <c r="N165" s="1"/>
  <c r="K164"/>
  <c r="N164" s="1"/>
  <c r="K163"/>
  <c r="N163" s="1"/>
  <c r="K162"/>
  <c r="N162" s="1"/>
  <c r="K161"/>
  <c r="N161" s="1"/>
  <c r="K160"/>
  <c r="N160" s="1"/>
  <c r="K159"/>
  <c r="N159" s="1"/>
  <c r="K158"/>
  <c r="N158" s="1"/>
  <c r="K157"/>
  <c r="N157" s="1"/>
  <c r="K156"/>
  <c r="N156" s="1"/>
  <c r="K155"/>
  <c r="N155" s="1"/>
  <c r="K154"/>
  <c r="N154" s="1"/>
  <c r="W153"/>
  <c r="K153"/>
  <c r="N153" s="1"/>
  <c r="K152"/>
  <c r="N152" s="1"/>
  <c r="N151"/>
  <c r="N150"/>
  <c r="K150"/>
  <c r="N149"/>
  <c r="K149"/>
  <c r="K148"/>
  <c r="N148" s="1"/>
  <c r="K147"/>
  <c r="N147" s="1"/>
  <c r="N146"/>
  <c r="O146" s="1"/>
  <c r="K146"/>
  <c r="N145"/>
  <c r="K145"/>
  <c r="W144"/>
  <c r="K144"/>
  <c r="N144" s="1"/>
  <c r="K143"/>
  <c r="N143" s="1"/>
  <c r="K142"/>
  <c r="N142" s="1"/>
  <c r="K141"/>
  <c r="N141" s="1"/>
  <c r="K140"/>
  <c r="N140" s="1"/>
  <c r="K139"/>
  <c r="N139" s="1"/>
  <c r="K138"/>
  <c r="N138" s="1"/>
  <c r="O138" s="1"/>
  <c r="K137"/>
  <c r="N137" s="1"/>
  <c r="O137" s="1"/>
  <c r="K136"/>
  <c r="N136" s="1"/>
  <c r="K135"/>
  <c r="N135" s="1"/>
  <c r="K134"/>
  <c r="N134" s="1"/>
  <c r="O134" s="1"/>
  <c r="W133"/>
  <c r="K133"/>
  <c r="N133" s="1"/>
  <c r="O133" s="1"/>
  <c r="K132"/>
  <c r="N132" s="1"/>
  <c r="K131"/>
  <c r="N131" s="1"/>
  <c r="K130"/>
  <c r="N130" s="1"/>
  <c r="K129"/>
  <c r="N129" s="1"/>
  <c r="W128"/>
  <c r="K128"/>
  <c r="N128" s="1"/>
  <c r="O128" s="1"/>
  <c r="N127"/>
  <c r="O127" s="1"/>
  <c r="K127"/>
  <c r="N126"/>
  <c r="K126"/>
  <c r="N125"/>
  <c r="K125"/>
  <c r="N124"/>
  <c r="K124"/>
  <c r="K123"/>
  <c r="N123" s="1"/>
  <c r="W122"/>
  <c r="O122"/>
  <c r="W121"/>
  <c r="K121"/>
  <c r="N121" s="1"/>
  <c r="O121" s="1"/>
  <c r="K120"/>
  <c r="N120" s="1"/>
  <c r="W119"/>
  <c r="K119"/>
  <c r="N119" s="1"/>
  <c r="O119" s="1"/>
  <c r="K118"/>
  <c r="N118" s="1"/>
  <c r="O118" s="1"/>
  <c r="W117"/>
  <c r="K117"/>
  <c r="N117" s="1"/>
  <c r="O117" s="1"/>
  <c r="K116"/>
  <c r="N116" s="1"/>
  <c r="K115"/>
  <c r="N115" s="1"/>
  <c r="K114"/>
  <c r="N114" s="1"/>
  <c r="K113"/>
  <c r="N113" s="1"/>
  <c r="K112"/>
  <c r="N112" s="1"/>
  <c r="N111"/>
  <c r="W110"/>
  <c r="N110"/>
  <c r="O110" s="1"/>
  <c r="W109"/>
  <c r="K109"/>
  <c r="N109" s="1"/>
  <c r="O109" s="1"/>
  <c r="K108"/>
  <c r="N108" s="1"/>
  <c r="K107"/>
  <c r="N107" s="1"/>
  <c r="K106"/>
  <c r="N106" s="1"/>
  <c r="W105"/>
  <c r="N105"/>
  <c r="O105" s="1"/>
  <c r="K105"/>
  <c r="W104"/>
  <c r="K104"/>
  <c r="N104" s="1"/>
  <c r="O104" s="1"/>
  <c r="K103"/>
  <c r="N103" s="1"/>
  <c r="O103" s="1"/>
  <c r="W103" s="1"/>
  <c r="K102"/>
  <c r="N102" s="1"/>
  <c r="O102" s="1"/>
  <c r="K101"/>
  <c r="N101" s="1"/>
  <c r="O101" s="1"/>
  <c r="W101" s="1"/>
  <c r="W100"/>
  <c r="K100"/>
  <c r="N100" s="1"/>
  <c r="O100" s="1"/>
  <c r="K99"/>
  <c r="N99" s="1"/>
  <c r="K98"/>
  <c r="N98" s="1"/>
  <c r="K97"/>
  <c r="N97" s="1"/>
  <c r="K96"/>
  <c r="N96" s="1"/>
  <c r="K95"/>
  <c r="N95" s="1"/>
  <c r="K94"/>
  <c r="N94" s="1"/>
  <c r="O94" s="1"/>
  <c r="K93"/>
  <c r="N93" s="1"/>
  <c r="K92"/>
  <c r="N92" s="1"/>
  <c r="K91"/>
  <c r="N91" s="1"/>
  <c r="K90"/>
  <c r="N90" s="1"/>
  <c r="K89"/>
  <c r="N89" s="1"/>
  <c r="K88"/>
  <c r="N88" s="1"/>
  <c r="O88" s="1"/>
  <c r="W88" s="1"/>
  <c r="K87"/>
  <c r="N87" s="1"/>
  <c r="O87" s="1"/>
  <c r="K86"/>
  <c r="N86" s="1"/>
  <c r="O86" s="1"/>
  <c r="W86" s="1"/>
  <c r="N85"/>
  <c r="O85" s="1"/>
  <c r="K85"/>
  <c r="N84"/>
  <c r="O84" s="1"/>
  <c r="K84"/>
  <c r="N83"/>
  <c r="O83" s="1"/>
  <c r="K83"/>
  <c r="N82"/>
  <c r="K82"/>
  <c r="K81"/>
  <c r="N81" s="1"/>
  <c r="K80"/>
  <c r="N80" s="1"/>
  <c r="O80" s="1"/>
  <c r="W80" s="1"/>
  <c r="K79"/>
  <c r="N79" s="1"/>
  <c r="O79" s="1"/>
  <c r="W78"/>
  <c r="K78"/>
  <c r="N78" s="1"/>
  <c r="O78" s="1"/>
  <c r="K77"/>
  <c r="N77" s="1"/>
  <c r="O77" s="1"/>
  <c r="N76"/>
  <c r="O76" s="1"/>
  <c r="W76" s="1"/>
  <c r="K76"/>
  <c r="N75"/>
  <c r="K75"/>
  <c r="N74"/>
  <c r="K74"/>
  <c r="K73"/>
  <c r="N73" s="1"/>
  <c r="K72"/>
  <c r="N72" s="1"/>
  <c r="N71"/>
  <c r="O71" s="1"/>
  <c r="K71"/>
  <c r="N70"/>
  <c r="K70"/>
  <c r="N69"/>
  <c r="K69"/>
  <c r="N68"/>
  <c r="K68"/>
  <c r="N67"/>
  <c r="K67"/>
  <c r="N66"/>
  <c r="K66"/>
  <c r="N65"/>
  <c r="K65"/>
  <c r="K64"/>
  <c r="N64" s="1"/>
  <c r="K63"/>
  <c r="N63" s="1"/>
  <c r="W62"/>
  <c r="K62"/>
  <c r="N62" s="1"/>
  <c r="K61"/>
  <c r="N61" s="1"/>
  <c r="K60"/>
  <c r="N60" s="1"/>
  <c r="K59"/>
  <c r="N59" s="1"/>
  <c r="K58"/>
  <c r="N58" s="1"/>
  <c r="K57"/>
  <c r="N57" s="1"/>
  <c r="W56"/>
  <c r="K56"/>
  <c r="N56" s="1"/>
  <c r="K55"/>
  <c r="N55" s="1"/>
  <c r="K54"/>
  <c r="N54" s="1"/>
  <c r="K53"/>
  <c r="N53" s="1"/>
  <c r="K52"/>
  <c r="N52" s="1"/>
  <c r="W51"/>
  <c r="K51"/>
  <c r="N51" s="1"/>
  <c r="K50"/>
  <c r="N50" s="1"/>
  <c r="K49"/>
  <c r="N49" s="1"/>
  <c r="K48"/>
  <c r="N48" s="1"/>
  <c r="K47"/>
  <c r="N47" s="1"/>
  <c r="K46"/>
  <c r="N46" s="1"/>
  <c r="K45"/>
  <c r="N45" s="1"/>
  <c r="K44"/>
  <c r="N44" s="1"/>
  <c r="K43"/>
  <c r="N43" s="1"/>
  <c r="K42"/>
  <c r="N42" s="1"/>
  <c r="K41"/>
  <c r="N41" s="1"/>
  <c r="O39" s="1"/>
  <c r="K40"/>
  <c r="N40" s="1"/>
  <c r="N39"/>
  <c r="K39"/>
  <c r="N38"/>
  <c r="K38"/>
  <c r="N37"/>
  <c r="K37"/>
  <c r="K36"/>
  <c r="N36" s="1"/>
  <c r="O36" s="1"/>
  <c r="K35"/>
  <c r="N35" s="1"/>
  <c r="K34"/>
  <c r="N34" s="1"/>
  <c r="K33"/>
  <c r="N33" s="1"/>
  <c r="O33" s="1"/>
  <c r="K32"/>
  <c r="N32" s="1"/>
  <c r="K31"/>
  <c r="N31" s="1"/>
  <c r="K30"/>
  <c r="N30" s="1"/>
  <c r="N29"/>
  <c r="O29" s="1"/>
  <c r="K29"/>
  <c r="N28"/>
  <c r="K28"/>
  <c r="N27"/>
  <c r="K27"/>
  <c r="N26"/>
  <c r="K26"/>
  <c r="W25"/>
  <c r="K25"/>
  <c r="N25" s="1"/>
  <c r="K24"/>
  <c r="N24" s="1"/>
  <c r="K23"/>
  <c r="N23" s="1"/>
  <c r="K22"/>
  <c r="N22" s="1"/>
  <c r="W21"/>
  <c r="K21"/>
  <c r="N21" s="1"/>
  <c r="K20"/>
  <c r="N20" s="1"/>
  <c r="N19"/>
  <c r="K19"/>
  <c r="N18"/>
  <c r="K18"/>
  <c r="N17"/>
  <c r="K17"/>
  <c r="N16"/>
  <c r="K16"/>
  <c r="N15"/>
  <c r="K15"/>
  <c r="N14"/>
  <c r="K14"/>
  <c r="K13"/>
  <c r="N13" s="1"/>
  <c r="K12"/>
  <c r="N12" s="1"/>
  <c r="N11"/>
  <c r="K11"/>
  <c r="K10"/>
  <c r="N10" s="1"/>
  <c r="W9"/>
  <c r="K9"/>
  <c r="N9" s="1"/>
  <c r="K8"/>
  <c r="N8" s="1"/>
  <c r="K7"/>
  <c r="N7" s="1"/>
  <c r="O7" s="1"/>
  <c r="K6"/>
  <c r="N6" s="1"/>
  <c r="K5"/>
  <c r="N5" s="1"/>
  <c r="K4"/>
  <c r="V3"/>
  <c r="M3"/>
  <c r="J3"/>
  <c r="I3"/>
  <c r="H3"/>
  <c r="G3"/>
  <c r="O184" l="1"/>
  <c r="O237"/>
  <c r="O230"/>
  <c r="O265"/>
  <c r="O274"/>
  <c r="O279"/>
  <c r="O23"/>
  <c r="O62"/>
  <c r="O106"/>
  <c r="O288"/>
  <c r="O13"/>
  <c r="O148"/>
  <c r="W148" s="1"/>
  <c r="O157"/>
  <c r="O171"/>
  <c r="O175"/>
  <c r="O188"/>
  <c r="O210"/>
  <c r="O253"/>
  <c r="O285"/>
  <c r="O11"/>
  <c r="O89"/>
  <c r="O153"/>
  <c r="O197"/>
  <c r="O281"/>
  <c r="W281" s="1"/>
  <c r="O95"/>
  <c r="O131"/>
  <c r="O25"/>
  <c r="O47"/>
  <c r="W47" s="1"/>
  <c r="O30"/>
  <c r="W30" s="1"/>
  <c r="O56"/>
  <c r="O64"/>
  <c r="O73"/>
  <c r="W73" s="1"/>
  <c r="O81"/>
  <c r="O123"/>
  <c r="O208"/>
  <c r="O228"/>
  <c r="O272"/>
  <c r="O291"/>
  <c r="O139"/>
  <c r="O150"/>
  <c r="O161"/>
  <c r="O215"/>
  <c r="O257"/>
  <c r="O21"/>
  <c r="O111"/>
  <c r="K3"/>
  <c r="K296"/>
  <c r="O42"/>
  <c r="W42" s="1"/>
  <c r="O144"/>
  <c r="O180"/>
  <c r="O194"/>
  <c r="O202"/>
  <c r="O213"/>
  <c r="O222"/>
  <c r="O247"/>
  <c r="O268"/>
  <c r="O276"/>
  <c r="W87"/>
  <c r="W138"/>
  <c r="W227"/>
  <c r="W240"/>
  <c r="W251"/>
  <c r="W279"/>
  <c r="W285"/>
  <c r="W288"/>
  <c r="O44"/>
  <c r="O135"/>
  <c r="W7"/>
  <c r="O9"/>
  <c r="W11"/>
  <c r="W23"/>
  <c r="W64"/>
  <c r="W81"/>
  <c r="W157"/>
  <c r="W171"/>
  <c r="W208"/>
  <c r="W210"/>
  <c r="W228"/>
  <c r="W234"/>
  <c r="W245"/>
  <c r="W252"/>
  <c r="W283"/>
  <c r="W291"/>
  <c r="O51"/>
  <c r="O91"/>
  <c r="W13"/>
  <c r="W33"/>
  <c r="W36"/>
  <c r="W39"/>
  <c r="W84"/>
  <c r="W89"/>
  <c r="W95"/>
  <c r="W102"/>
  <c r="W106"/>
  <c r="W111"/>
  <c r="W127"/>
  <c r="W131"/>
  <c r="W139"/>
  <c r="W146"/>
  <c r="W150"/>
  <c r="W161"/>
  <c r="W175"/>
  <c r="W184"/>
  <c r="W188"/>
  <c r="W220"/>
  <c r="W237"/>
  <c r="W246"/>
  <c r="W253"/>
  <c r="W257"/>
  <c r="W274"/>
  <c r="W284"/>
  <c r="W293"/>
  <c r="W77"/>
  <c r="W79"/>
  <c r="W94"/>
  <c r="W118"/>
  <c r="W134"/>
  <c r="W137"/>
  <c r="W178"/>
  <c r="W194"/>
  <c r="W202"/>
  <c r="W213"/>
  <c r="W222"/>
  <c r="W239"/>
  <c r="W247"/>
  <c r="W268"/>
  <c r="W276"/>
  <c r="O19"/>
  <c r="O129"/>
  <c r="O141"/>
  <c r="O168"/>
  <c r="O255"/>
  <c r="N4"/>
  <c r="N3" s="1"/>
  <c r="N298" s="1"/>
  <c r="W19" l="1"/>
  <c r="W129"/>
  <c r="W141"/>
  <c r="W168"/>
  <c r="W44"/>
  <c r="O4"/>
  <c r="W135"/>
  <c r="W91"/>
  <c r="W4" l="1"/>
  <c r="O3"/>
  <c r="O296"/>
  <c r="W296" l="1"/>
  <c r="W3"/>
</calcChain>
</file>

<file path=xl/sharedStrings.xml><?xml version="1.0" encoding="utf-8"?>
<sst xmlns="http://schemas.openxmlformats.org/spreadsheetml/2006/main" count="855" uniqueCount="484">
  <si>
    <t>1.暑假課輔班</t>
    <phoneticPr fontId="3" type="noConversion"/>
  </si>
  <si>
    <t>序號</t>
    <phoneticPr fontId="3" type="noConversion"/>
  </si>
  <si>
    <t>會計代號</t>
    <phoneticPr fontId="3" type="noConversion"/>
  </si>
  <si>
    <t>學校</t>
    <phoneticPr fontId="3" type="noConversion"/>
  </si>
  <si>
    <t>項目</t>
    <phoneticPr fontId="3" type="noConversion"/>
  </si>
  <si>
    <t>活動項目</t>
    <phoneticPr fontId="3" type="noConversion"/>
  </si>
  <si>
    <t>活動申請期間</t>
    <phoneticPr fontId="3" type="noConversion"/>
  </si>
  <si>
    <t>低收</t>
    <phoneticPr fontId="3" type="noConversion"/>
  </si>
  <si>
    <t>中低收</t>
    <phoneticPr fontId="3" type="noConversion"/>
  </si>
  <si>
    <t>家庭突發因素</t>
    <phoneticPr fontId="3" type="noConversion"/>
  </si>
  <si>
    <t>導師認定</t>
    <phoneticPr fontId="3" type="noConversion"/>
  </si>
  <si>
    <t>人數</t>
    <phoneticPr fontId="3" type="noConversion"/>
  </si>
  <si>
    <t>單價</t>
    <phoneticPr fontId="3" type="noConversion"/>
  </si>
  <si>
    <t>申請
天數</t>
    <phoneticPr fontId="3" type="noConversion"/>
  </si>
  <si>
    <t>申請經費</t>
    <phoneticPr fontId="3" type="noConversion"/>
  </si>
  <si>
    <t>申請總額</t>
    <phoneticPr fontId="3" type="noConversion"/>
  </si>
  <si>
    <t>低收核定人數</t>
    <phoneticPr fontId="3" type="noConversion"/>
  </si>
  <si>
    <t>期中加入/轉出</t>
    <phoneticPr fontId="3" type="noConversion"/>
  </si>
  <si>
    <t>自動放棄切結書</t>
    <phoneticPr fontId="3" type="noConversion"/>
  </si>
  <si>
    <t>實際申請</t>
    <phoneticPr fontId="3" type="noConversion"/>
  </si>
  <si>
    <t>實支總額</t>
    <phoneticPr fontId="3" type="noConversion"/>
  </si>
  <si>
    <t>掣據日期/編號</t>
    <phoneticPr fontId="3" type="noConversion"/>
  </si>
  <si>
    <t>掣據金額</t>
    <phoneticPr fontId="3" type="noConversion"/>
  </si>
  <si>
    <t>1</t>
    <phoneticPr fontId="3" type="noConversion"/>
  </si>
  <si>
    <t>美崙國中</t>
    <phoneticPr fontId="3" type="noConversion"/>
  </si>
  <si>
    <t>足球訓練營_9年級</t>
    <phoneticPr fontId="3" type="noConversion"/>
  </si>
  <si>
    <t>7/6-7/10
7/27-8/19</t>
    <phoneticPr fontId="3" type="noConversion"/>
  </si>
  <si>
    <t>104.08.17_000328</t>
    <phoneticPr fontId="3" type="noConversion"/>
  </si>
  <si>
    <t>足球訓練營_8年級</t>
    <phoneticPr fontId="3" type="noConversion"/>
  </si>
  <si>
    <t>7/20~8/27</t>
    <phoneticPr fontId="3" type="noConversion"/>
  </si>
  <si>
    <t>3.未到校參加課輔或活動低收入戶學生補助</t>
    <phoneticPr fontId="3" type="noConversion"/>
  </si>
  <si>
    <t>7/1~8/28</t>
    <phoneticPr fontId="3" type="noConversion"/>
  </si>
  <si>
    <t>花崗國中</t>
    <phoneticPr fontId="3" type="noConversion"/>
  </si>
  <si>
    <t>7/6~8/6</t>
    <phoneticPr fontId="3" type="noConversion"/>
  </si>
  <si>
    <t>104.08.16_002436</t>
    <phoneticPr fontId="3" type="noConversion"/>
  </si>
  <si>
    <t>國風國中</t>
    <phoneticPr fontId="3" type="noConversion"/>
  </si>
  <si>
    <t>暑假課輔班</t>
    <phoneticPr fontId="3" type="noConversion"/>
  </si>
  <si>
    <t>7/6~7/31</t>
    <phoneticPr fontId="3" type="noConversion"/>
  </si>
  <si>
    <t xml:space="preserve">   7/1~8/28</t>
    <phoneticPr fontId="3" type="noConversion"/>
  </si>
  <si>
    <t>低收核定人數與申請人數好像不符?</t>
    <phoneticPr fontId="3" type="noConversion"/>
  </si>
  <si>
    <t>自強國中</t>
    <phoneticPr fontId="3" type="noConversion"/>
  </si>
  <si>
    <t>104.08.14_000487</t>
    <phoneticPr fontId="3" type="noConversion"/>
  </si>
  <si>
    <t>秀林國中</t>
    <phoneticPr fontId="3" type="noConversion"/>
  </si>
  <si>
    <t>104.08.14_001512</t>
    <phoneticPr fontId="3" type="noConversion"/>
  </si>
  <si>
    <t>足球訓練營</t>
    <phoneticPr fontId="3" type="noConversion"/>
  </si>
  <si>
    <t>7/6~8/14</t>
    <phoneticPr fontId="3" type="noConversion"/>
  </si>
  <si>
    <t>2.新生訓練</t>
    <phoneticPr fontId="3" type="noConversion"/>
  </si>
  <si>
    <t>8/24~8/25</t>
    <phoneticPr fontId="3" type="noConversion"/>
  </si>
  <si>
    <t>7/1~7/3</t>
    <phoneticPr fontId="3" type="noConversion"/>
  </si>
  <si>
    <t>3.未到校參加課輔</t>
    <phoneticPr fontId="3" type="noConversion"/>
  </si>
  <si>
    <t>8/3~8/28</t>
    <phoneticPr fontId="3" type="noConversion"/>
  </si>
  <si>
    <t>2位民間團體</t>
    <phoneticPr fontId="3" type="noConversion"/>
  </si>
  <si>
    <t>新城國中</t>
    <phoneticPr fontId="3" type="noConversion"/>
  </si>
  <si>
    <t>跆拳道訓綀</t>
    <phoneticPr fontId="3" type="noConversion"/>
  </si>
  <si>
    <t>7/1-8/28</t>
    <phoneticPr fontId="3" type="noConversion"/>
  </si>
  <si>
    <t>104.08.26_000353</t>
    <phoneticPr fontId="3" type="noConversion"/>
  </si>
  <si>
    <t>7/1~8/29</t>
    <phoneticPr fontId="3" type="noConversion"/>
  </si>
  <si>
    <t>宜昌國中</t>
    <phoneticPr fontId="3" type="noConversion"/>
  </si>
  <si>
    <t>7/7~8/22</t>
    <phoneticPr fontId="3" type="noConversion"/>
  </si>
  <si>
    <t>管樂團</t>
    <phoneticPr fontId="3" type="noConversion"/>
  </si>
  <si>
    <t>化仁國中</t>
    <phoneticPr fontId="3" type="noConversion"/>
  </si>
  <si>
    <t>7/6~7/24</t>
    <phoneticPr fontId="3" type="noConversion"/>
  </si>
  <si>
    <t>104.08.17_000005</t>
    <phoneticPr fontId="3" type="noConversion"/>
  </si>
  <si>
    <t>3位其他機構</t>
    <phoneticPr fontId="3" type="noConversion"/>
  </si>
  <si>
    <t>吉安國中</t>
    <phoneticPr fontId="3" type="noConversion"/>
  </si>
  <si>
    <t>7/13~8/7</t>
    <phoneticPr fontId="3" type="noConversion"/>
  </si>
  <si>
    <t>游泳課</t>
    <phoneticPr fontId="3" type="noConversion"/>
  </si>
  <si>
    <t>7/13~7/24</t>
    <phoneticPr fontId="3" type="noConversion"/>
  </si>
  <si>
    <t>未參加課輔活動</t>
    <phoneticPr fontId="3" type="noConversion"/>
  </si>
  <si>
    <t>7/1~7/12</t>
    <phoneticPr fontId="3" type="noConversion"/>
  </si>
  <si>
    <t>8/10~8/28</t>
    <phoneticPr fontId="3" type="noConversion"/>
  </si>
  <si>
    <t>平和國中</t>
    <phoneticPr fontId="3" type="noConversion"/>
  </si>
  <si>
    <t>104.09.03_000788</t>
    <phoneticPr fontId="3" type="noConversion"/>
  </si>
  <si>
    <t>壽豐國中</t>
    <phoneticPr fontId="3" type="noConversion"/>
  </si>
  <si>
    <t>104.08.18_0000706</t>
    <phoneticPr fontId="3" type="noConversion"/>
  </si>
  <si>
    <t>孔子行腳活動</t>
    <phoneticPr fontId="3" type="noConversion"/>
  </si>
  <si>
    <t>7/13~7/17</t>
    <phoneticPr fontId="3" type="noConversion"/>
  </si>
  <si>
    <t>鳳林國中</t>
    <phoneticPr fontId="3" type="noConversion"/>
  </si>
  <si>
    <t>7/1~7/31</t>
    <phoneticPr fontId="3" type="noConversion"/>
  </si>
  <si>
    <t>104.09.02_002550</t>
    <phoneticPr fontId="3" type="noConversion"/>
  </si>
  <si>
    <t>藍球活動</t>
    <phoneticPr fontId="3" type="noConversion"/>
  </si>
  <si>
    <t>萬榮國中</t>
    <phoneticPr fontId="3" type="noConversion"/>
  </si>
  <si>
    <t>7/1~7/29</t>
    <phoneticPr fontId="3" type="noConversion"/>
  </si>
  <si>
    <t>104.08.17_000391</t>
    <phoneticPr fontId="3" type="noConversion"/>
  </si>
  <si>
    <t>7/14、7/30~8/28</t>
    <phoneticPr fontId="3" type="noConversion"/>
  </si>
  <si>
    <t>光復國中</t>
    <phoneticPr fontId="3" type="noConversion"/>
  </si>
  <si>
    <t>7/6~7/17</t>
    <phoneticPr fontId="3" type="noConversion"/>
  </si>
  <si>
    <t>104.09.02_003407</t>
    <phoneticPr fontId="3" type="noConversion"/>
  </si>
  <si>
    <t>自行車隊暑假訓鍊</t>
    <phoneticPr fontId="3" type="noConversion"/>
  </si>
  <si>
    <t>7/6~7/17、7/20~8/4</t>
    <phoneticPr fontId="3" type="noConversion"/>
  </si>
  <si>
    <t>富源國中</t>
    <phoneticPr fontId="3" type="noConversion"/>
  </si>
  <si>
    <t>7/6~7/23</t>
    <phoneticPr fontId="3" type="noConversion"/>
  </si>
  <si>
    <t>104.09.02_0020260</t>
    <phoneticPr fontId="3" type="noConversion"/>
  </si>
  <si>
    <t>瑞穗國中</t>
    <phoneticPr fontId="3" type="noConversion"/>
  </si>
  <si>
    <t>7/1~7/17</t>
    <phoneticPr fontId="3" type="noConversion"/>
  </si>
  <si>
    <t>104.08.17_000269</t>
    <phoneticPr fontId="3" type="noConversion"/>
  </si>
  <si>
    <t>7/20~8/28</t>
    <phoneticPr fontId="3" type="noConversion"/>
  </si>
  <si>
    <t>三民國中</t>
    <phoneticPr fontId="3" type="noConversion"/>
  </si>
  <si>
    <t>7/13~7/31</t>
    <phoneticPr fontId="3" type="noConversion"/>
  </si>
  <si>
    <t>104.08.28_000233</t>
    <phoneticPr fontId="3" type="noConversion"/>
  </si>
  <si>
    <t>2.棒球訓練</t>
    <phoneticPr fontId="3" type="noConversion"/>
  </si>
  <si>
    <t>7/1~7/10、8/1~8/28</t>
    <phoneticPr fontId="3" type="noConversion"/>
  </si>
  <si>
    <t>7/28~8/22</t>
    <phoneticPr fontId="3" type="noConversion"/>
  </si>
  <si>
    <t>玉里國中</t>
    <phoneticPr fontId="3" type="noConversion"/>
  </si>
  <si>
    <t>運動訓練</t>
    <phoneticPr fontId="3" type="noConversion"/>
  </si>
  <si>
    <t>7/6~8/28</t>
    <phoneticPr fontId="3" type="noConversion"/>
  </si>
  <si>
    <t>玉東國中</t>
    <phoneticPr fontId="3" type="noConversion"/>
  </si>
  <si>
    <t>田徑育樂營</t>
    <phoneticPr fontId="3" type="noConversion"/>
  </si>
  <si>
    <t>7/6~8/21</t>
    <phoneticPr fontId="3" type="noConversion"/>
  </si>
  <si>
    <t>7/27~8/28</t>
    <phoneticPr fontId="3" type="noConversion"/>
  </si>
  <si>
    <t>8/24~8/28</t>
    <phoneticPr fontId="3" type="noConversion"/>
  </si>
  <si>
    <t>富北國中</t>
    <phoneticPr fontId="3" type="noConversion"/>
  </si>
  <si>
    <t>3.7.8.9年級未到校參加課輔或活動低收入戶學生補助</t>
    <phoneticPr fontId="3" type="noConversion"/>
  </si>
  <si>
    <t>富里國中</t>
    <phoneticPr fontId="3" type="noConversion"/>
  </si>
  <si>
    <t>104.08.17_001002</t>
    <phoneticPr fontId="3" type="noConversion"/>
  </si>
  <si>
    <t>足球對營</t>
    <phoneticPr fontId="3" type="noConversion"/>
  </si>
  <si>
    <t>8/17~8/28</t>
    <phoneticPr fontId="3" type="noConversion"/>
  </si>
  <si>
    <t>未到校參加課輔</t>
    <phoneticPr fontId="3" type="noConversion"/>
  </si>
  <si>
    <t>8/3~8/14</t>
    <phoneticPr fontId="3" type="noConversion"/>
  </si>
  <si>
    <t>豐濱國中</t>
    <phoneticPr fontId="3" type="noConversion"/>
  </si>
  <si>
    <t>7/1~7/21</t>
    <phoneticPr fontId="3" type="noConversion"/>
  </si>
  <si>
    <t>104.09.03_0002191</t>
    <phoneticPr fontId="3" type="noConversion"/>
  </si>
  <si>
    <t>7/22~8/28</t>
    <phoneticPr fontId="3" type="noConversion"/>
  </si>
  <si>
    <t>東里國中</t>
    <phoneticPr fontId="3" type="noConversion"/>
  </si>
  <si>
    <t>7/1~7/24</t>
    <phoneticPr fontId="3" type="noConversion"/>
  </si>
  <si>
    <t>104.08.18_000565</t>
    <phoneticPr fontId="3" type="noConversion"/>
  </si>
  <si>
    <t>2.田徑訓鍊</t>
    <phoneticPr fontId="3" type="noConversion"/>
  </si>
  <si>
    <t>7/1~8/21</t>
    <phoneticPr fontId="3" type="noConversion"/>
  </si>
  <si>
    <t>明禮國小</t>
    <phoneticPr fontId="3" type="noConversion"/>
  </si>
  <si>
    <t>低收核定人數與申請人數不符?若放棄補助，請填自願放棄切結書</t>
    <phoneticPr fontId="3" type="noConversion"/>
  </si>
  <si>
    <r>
      <t>104.08</t>
    </r>
    <r>
      <rPr>
        <sz val="12"/>
        <color indexed="10"/>
        <rFont val="標楷體"/>
        <family val="4"/>
        <charset val="136"/>
      </rPr>
      <t>.16</t>
    </r>
    <r>
      <rPr>
        <sz val="12"/>
        <rFont val="標楷體"/>
        <family val="4"/>
        <charset val="136"/>
      </rPr>
      <t>_10479</t>
    </r>
    <phoneticPr fontId="3" type="noConversion"/>
  </si>
  <si>
    <t>明義國小</t>
    <phoneticPr fontId="3" type="noConversion"/>
  </si>
  <si>
    <t>104.09.01_104288</t>
    <phoneticPr fontId="3" type="noConversion"/>
  </si>
  <si>
    <t>明廉國小</t>
    <phoneticPr fontId="3" type="noConversion"/>
  </si>
  <si>
    <t>明恥國小</t>
    <phoneticPr fontId="3" type="noConversion"/>
  </si>
  <si>
    <t>104.08.20_017793</t>
    <phoneticPr fontId="3" type="noConversion"/>
  </si>
  <si>
    <t>中正國小</t>
    <phoneticPr fontId="3" type="noConversion"/>
  </si>
  <si>
    <t>104.08.17_002904</t>
    <phoneticPr fontId="3" type="noConversion"/>
  </si>
  <si>
    <t>信義國小</t>
    <phoneticPr fontId="3" type="noConversion"/>
  </si>
  <si>
    <t>104.08.18_104086</t>
    <phoneticPr fontId="3" type="noConversion"/>
  </si>
  <si>
    <t>復興國小</t>
    <phoneticPr fontId="3" type="noConversion"/>
  </si>
  <si>
    <t>104.09.03_104075</t>
    <phoneticPr fontId="3" type="noConversion"/>
  </si>
  <si>
    <t>中華國小</t>
    <phoneticPr fontId="3" type="noConversion"/>
  </si>
  <si>
    <t>104.09.02_002286</t>
    <phoneticPr fontId="3" type="noConversion"/>
  </si>
  <si>
    <t>忠孝國小</t>
    <phoneticPr fontId="3" type="noConversion"/>
  </si>
  <si>
    <t>104.09.02_1030224</t>
    <phoneticPr fontId="3" type="noConversion"/>
  </si>
  <si>
    <t>北濱國小</t>
    <phoneticPr fontId="3" type="noConversion"/>
  </si>
  <si>
    <t>104.08.28_000326</t>
    <phoneticPr fontId="3" type="noConversion"/>
  </si>
  <si>
    <t>鑄強國小</t>
    <phoneticPr fontId="3" type="noConversion"/>
  </si>
  <si>
    <t>104.08.20_003429</t>
    <phoneticPr fontId="3" type="noConversion"/>
  </si>
  <si>
    <t>國福國小</t>
    <phoneticPr fontId="3" type="noConversion"/>
  </si>
  <si>
    <t>104.08.17_000087</t>
    <phoneticPr fontId="3" type="noConversion"/>
  </si>
  <si>
    <t>新城國小</t>
    <phoneticPr fontId="3" type="noConversion"/>
  </si>
  <si>
    <t>7/1~7/14</t>
    <phoneticPr fontId="3" type="noConversion"/>
  </si>
  <si>
    <t>104.08.??_104079</t>
    <phoneticPr fontId="3" type="noConversion"/>
  </si>
  <si>
    <t>北埔國小</t>
    <phoneticPr fontId="3" type="noConversion"/>
  </si>
  <si>
    <t>7/1~7/28</t>
    <phoneticPr fontId="3" type="noConversion"/>
  </si>
  <si>
    <t>104.08.20_002483</t>
    <phoneticPr fontId="3" type="noConversion"/>
  </si>
  <si>
    <t>7/29~8/28</t>
    <phoneticPr fontId="3" type="noConversion"/>
  </si>
  <si>
    <t>康樂國小</t>
    <phoneticPr fontId="3" type="noConversion"/>
  </si>
  <si>
    <t>104.08.31_000564</t>
    <phoneticPr fontId="3" type="noConversion"/>
  </si>
  <si>
    <t>嘉里國小</t>
    <phoneticPr fontId="3" type="noConversion"/>
  </si>
  <si>
    <t>104.08.19_104067</t>
    <phoneticPr fontId="3" type="noConversion"/>
  </si>
  <si>
    <t>7/1~8/14</t>
    <phoneticPr fontId="3" type="noConversion"/>
  </si>
  <si>
    <t>8/1~8/14</t>
    <phoneticPr fontId="3" type="noConversion"/>
  </si>
  <si>
    <t>8位教會有補助</t>
    <phoneticPr fontId="3" type="noConversion"/>
  </si>
  <si>
    <t>8/1~8/28</t>
    <phoneticPr fontId="3" type="noConversion"/>
  </si>
  <si>
    <t>吉安國小</t>
    <phoneticPr fontId="3" type="noConversion"/>
  </si>
  <si>
    <t>宜昌國小</t>
    <phoneticPr fontId="3" type="noConversion"/>
  </si>
  <si>
    <t>學校有備註，但未註明幾人，請填妥自願放棄切結書</t>
    <phoneticPr fontId="3" type="noConversion"/>
  </si>
  <si>
    <t>104.09.02_000007</t>
    <phoneticPr fontId="3" type="noConversion"/>
  </si>
  <si>
    <t>北昌國小</t>
    <phoneticPr fontId="3" type="noConversion"/>
  </si>
  <si>
    <t>104.08.31_001011</t>
    <phoneticPr fontId="3" type="noConversion"/>
  </si>
  <si>
    <t>光華國小</t>
    <phoneticPr fontId="3" type="noConversion"/>
  </si>
  <si>
    <t>104.08.18_000361</t>
    <phoneticPr fontId="3" type="noConversion"/>
  </si>
  <si>
    <t>稻香國小</t>
    <phoneticPr fontId="3" type="noConversion"/>
  </si>
  <si>
    <t>南華國小</t>
    <phoneticPr fontId="3" type="noConversion"/>
  </si>
  <si>
    <t>未到校課輔班</t>
    <phoneticPr fontId="3" type="noConversion"/>
  </si>
  <si>
    <t>化仁國小</t>
    <phoneticPr fontId="3" type="noConversion"/>
  </si>
  <si>
    <t>104.08.24_001432</t>
    <phoneticPr fontId="3" type="noConversion"/>
  </si>
  <si>
    <t>7/1~7/11,8/11~8/29</t>
    <phoneticPr fontId="3" type="noConversion"/>
  </si>
  <si>
    <t>太昌國小</t>
    <phoneticPr fontId="3" type="noConversion"/>
  </si>
  <si>
    <t>平和國小</t>
    <phoneticPr fontId="3" type="noConversion"/>
  </si>
  <si>
    <t>壽豐國小</t>
    <phoneticPr fontId="3" type="noConversion"/>
  </si>
  <si>
    <t>羽球育樂</t>
    <phoneticPr fontId="3" type="noConversion"/>
  </si>
  <si>
    <t>7/1~7/15</t>
    <phoneticPr fontId="3" type="noConversion"/>
  </si>
  <si>
    <t>104.08.??_001264</t>
    <phoneticPr fontId="3" type="noConversion"/>
  </si>
  <si>
    <t>戲劇練習</t>
    <phoneticPr fontId="3" type="noConversion"/>
  </si>
  <si>
    <t>服務學習</t>
    <phoneticPr fontId="3" type="noConversion"/>
  </si>
  <si>
    <t>7/13~7/15</t>
    <phoneticPr fontId="3" type="noConversion"/>
  </si>
  <si>
    <t>口説練習</t>
    <phoneticPr fontId="3" type="noConversion"/>
  </si>
  <si>
    <t>7/2~7/4</t>
    <phoneticPr fontId="3" type="noConversion"/>
  </si>
  <si>
    <t>生活體驗營</t>
    <phoneticPr fontId="3" type="noConversion"/>
  </si>
  <si>
    <t>7/20~23、28~31</t>
    <phoneticPr fontId="3" type="noConversion"/>
  </si>
  <si>
    <t>豐裡國小</t>
    <phoneticPr fontId="3" type="noConversion"/>
  </si>
  <si>
    <t>豐山國小</t>
    <phoneticPr fontId="3" type="noConversion"/>
  </si>
  <si>
    <t>未到校參加課輔低收入戶學生</t>
    <phoneticPr fontId="3" type="noConversion"/>
  </si>
  <si>
    <t>104.08.18_000195</t>
  </si>
  <si>
    <t>志學國小</t>
    <phoneticPr fontId="3" type="noConversion"/>
  </si>
  <si>
    <t>我們這藝家</t>
    <phoneticPr fontId="3" type="noConversion"/>
  </si>
  <si>
    <t>7/6~7/10</t>
    <phoneticPr fontId="3" type="noConversion"/>
  </si>
  <si>
    <t>月眉國小</t>
    <phoneticPr fontId="3" type="noConversion"/>
  </si>
  <si>
    <t>水璉國小</t>
    <phoneticPr fontId="3" type="noConversion"/>
  </si>
  <si>
    <t>溪口國小</t>
    <phoneticPr fontId="3" type="noConversion"/>
  </si>
  <si>
    <t>原住民文化活動</t>
    <phoneticPr fontId="3" type="noConversion"/>
  </si>
  <si>
    <t>104.08.26_來電更正_無需求,未申請</t>
    <phoneticPr fontId="3" type="noConversion"/>
  </si>
  <si>
    <t>8/3~8/7</t>
    <phoneticPr fontId="3" type="noConversion"/>
  </si>
  <si>
    <t>7/20~7/31</t>
    <phoneticPr fontId="3" type="noConversion"/>
  </si>
  <si>
    <t>8/14</t>
    <phoneticPr fontId="3" type="noConversion"/>
  </si>
  <si>
    <t>鳳林國小</t>
    <phoneticPr fontId="3" type="noConversion"/>
  </si>
  <si>
    <t>3.未到校參加課輔或活動低收入戶學生補助</t>
    <phoneticPr fontId="3" type="noConversion"/>
  </si>
  <si>
    <t>7/1-8/28</t>
    <phoneticPr fontId="3" type="noConversion"/>
  </si>
  <si>
    <t>104.09.01_000106</t>
    <phoneticPr fontId="3" type="noConversion"/>
  </si>
  <si>
    <t>大榮國小</t>
    <phoneticPr fontId="3" type="noConversion"/>
  </si>
  <si>
    <t>7/1~8/28</t>
    <phoneticPr fontId="3" type="noConversion"/>
  </si>
  <si>
    <t>林榮國小</t>
    <phoneticPr fontId="3" type="noConversion"/>
  </si>
  <si>
    <t>1.暑假課輔班</t>
    <phoneticPr fontId="3" type="noConversion"/>
  </si>
  <si>
    <t>7/1-7/3</t>
    <phoneticPr fontId="3" type="noConversion"/>
  </si>
  <si>
    <t>104.08.??_000001</t>
    <phoneticPr fontId="3" type="noConversion"/>
  </si>
  <si>
    <t>7/15~7/17</t>
    <phoneticPr fontId="3" type="noConversion"/>
  </si>
  <si>
    <t>長橋國小</t>
    <phoneticPr fontId="3" type="noConversion"/>
  </si>
  <si>
    <t>8/17~8/28</t>
    <phoneticPr fontId="3" type="noConversion"/>
  </si>
  <si>
    <t>104.08.28_00964</t>
    <phoneticPr fontId="3" type="noConversion"/>
  </si>
  <si>
    <t>7/1~8/16</t>
    <phoneticPr fontId="3" type="noConversion"/>
  </si>
  <si>
    <t>北林國小</t>
    <phoneticPr fontId="3" type="noConversion"/>
  </si>
  <si>
    <t>8/3~8/28</t>
    <phoneticPr fontId="3" type="noConversion"/>
  </si>
  <si>
    <t>低收核定人數與申請人數不符?若自願放棄，請填自願放棄切結書</t>
    <phoneticPr fontId="3" type="noConversion"/>
  </si>
  <si>
    <t>鳳仁國小</t>
    <phoneticPr fontId="3" type="noConversion"/>
  </si>
  <si>
    <t>104.08.31_000727</t>
    <phoneticPr fontId="3" type="noConversion"/>
  </si>
  <si>
    <t>光復國小</t>
    <phoneticPr fontId="3" type="noConversion"/>
  </si>
  <si>
    <t>104.08.19_104099</t>
    <phoneticPr fontId="3" type="noConversion"/>
  </si>
  <si>
    <t>太巴塱國小</t>
    <phoneticPr fontId="3" type="noConversion"/>
  </si>
  <si>
    <t>104.08.14_000740</t>
    <phoneticPr fontId="3" type="noConversion"/>
  </si>
  <si>
    <t>大進國小</t>
    <phoneticPr fontId="3" type="noConversion"/>
  </si>
  <si>
    <t>104.08.18_000127</t>
    <phoneticPr fontId="3" type="noConversion"/>
  </si>
  <si>
    <t>瑞穗國小</t>
    <phoneticPr fontId="3" type="noConversion"/>
  </si>
  <si>
    <t>7/1~7/10</t>
    <phoneticPr fontId="3" type="noConversion"/>
  </si>
  <si>
    <t>104.08.19_002593</t>
    <phoneticPr fontId="3" type="noConversion"/>
  </si>
  <si>
    <t>瑞美國小</t>
    <phoneticPr fontId="3" type="noConversion"/>
  </si>
  <si>
    <t>7/13~7/24</t>
    <phoneticPr fontId="3" type="noConversion"/>
  </si>
  <si>
    <t>104.08.28_000785</t>
    <phoneticPr fontId="3" type="noConversion"/>
  </si>
  <si>
    <t>華語教學</t>
    <phoneticPr fontId="3" type="noConversion"/>
  </si>
  <si>
    <t>7/27~8/21</t>
    <phoneticPr fontId="3" type="noConversion"/>
  </si>
  <si>
    <t>8/24~8/28</t>
    <phoneticPr fontId="3" type="noConversion"/>
  </si>
  <si>
    <t>鶴岡國小</t>
    <phoneticPr fontId="3" type="noConversion"/>
  </si>
  <si>
    <t>7/1~7/3、8/17~8/21</t>
    <phoneticPr fontId="3" type="noConversion"/>
  </si>
  <si>
    <t>未到校參加課輔</t>
    <phoneticPr fontId="3" type="noConversion"/>
  </si>
  <si>
    <t>舞鶴國小</t>
    <phoneticPr fontId="3" type="noConversion"/>
  </si>
  <si>
    <t>7/1~7/10、8/21~8/28</t>
    <phoneticPr fontId="3" type="noConversion"/>
  </si>
  <si>
    <t>104.08.19_000649</t>
    <phoneticPr fontId="3" type="noConversion"/>
  </si>
  <si>
    <t>7/13~7/31及8/3~8/20</t>
    <phoneticPr fontId="3" type="noConversion"/>
  </si>
  <si>
    <t>奇美國小</t>
    <phoneticPr fontId="3" type="noConversion"/>
  </si>
  <si>
    <t>7/1~7/31</t>
    <phoneticPr fontId="3" type="noConversion"/>
  </si>
  <si>
    <t>104.08.18_000743</t>
    <phoneticPr fontId="3" type="noConversion"/>
  </si>
  <si>
    <t>請填妥自願放棄切結書</t>
    <phoneticPr fontId="3" type="noConversion"/>
  </si>
  <si>
    <t>富源國小</t>
    <phoneticPr fontId="3" type="noConversion"/>
  </si>
  <si>
    <t>棒球隊暑訓</t>
    <phoneticPr fontId="3" type="noConversion"/>
  </si>
  <si>
    <t>104.08.17_001338</t>
    <phoneticPr fontId="3" type="noConversion"/>
  </si>
  <si>
    <t>7/22~8/28</t>
    <phoneticPr fontId="3" type="noConversion"/>
  </si>
  <si>
    <t>瑞北國小</t>
    <phoneticPr fontId="3" type="noConversion"/>
  </si>
  <si>
    <t>7/7~8/29</t>
    <phoneticPr fontId="3" type="noConversion"/>
  </si>
  <si>
    <t>2.暑期育樂營</t>
    <phoneticPr fontId="3" type="noConversion"/>
  </si>
  <si>
    <t xml:space="preserve">7/2~3 </t>
    <phoneticPr fontId="3" type="noConversion"/>
  </si>
  <si>
    <t>未到校低收入學生</t>
    <phoneticPr fontId="3" type="noConversion"/>
  </si>
  <si>
    <t xml:space="preserve">7/1~3 </t>
    <phoneticPr fontId="3" type="noConversion"/>
  </si>
  <si>
    <t>未到校低收學生</t>
    <phoneticPr fontId="3" type="noConversion"/>
  </si>
  <si>
    <t>7/13~8/28</t>
    <phoneticPr fontId="3" type="noConversion"/>
  </si>
  <si>
    <t>豐濱國小</t>
    <phoneticPr fontId="3" type="noConversion"/>
  </si>
  <si>
    <t>7/1~7/22</t>
    <phoneticPr fontId="3" type="noConversion"/>
  </si>
  <si>
    <t>104.08.14_104102</t>
    <phoneticPr fontId="3" type="noConversion"/>
  </si>
  <si>
    <t>2.棒球訓練</t>
    <phoneticPr fontId="3" type="noConversion"/>
  </si>
  <si>
    <t>7/23~8/15</t>
    <phoneticPr fontId="3" type="noConversion"/>
  </si>
  <si>
    <t>7/23~8/28</t>
    <phoneticPr fontId="3" type="noConversion"/>
  </si>
  <si>
    <t>港口國小</t>
    <phoneticPr fontId="3" type="noConversion"/>
  </si>
  <si>
    <t>夏日樂學計劃</t>
    <phoneticPr fontId="3" type="noConversion"/>
  </si>
  <si>
    <t>7/1~7/17</t>
    <phoneticPr fontId="3" type="noConversion"/>
  </si>
  <si>
    <t>104.08.27_000901</t>
    <phoneticPr fontId="3" type="noConversion"/>
  </si>
  <si>
    <t>夏日樂學計劃</t>
  </si>
  <si>
    <t>8/10~8/13</t>
    <phoneticPr fontId="3" type="noConversion"/>
  </si>
  <si>
    <t>原住民文化活動</t>
    <phoneticPr fontId="3" type="noConversion"/>
  </si>
  <si>
    <t>8/3~8/7</t>
    <phoneticPr fontId="3" type="noConversion"/>
  </si>
  <si>
    <t>7/20~7/31</t>
    <phoneticPr fontId="3" type="noConversion"/>
  </si>
  <si>
    <t>靜浦國小</t>
    <phoneticPr fontId="3" type="noConversion"/>
  </si>
  <si>
    <t>新社國小</t>
    <phoneticPr fontId="3" type="noConversion"/>
  </si>
  <si>
    <t>7/1~7/3</t>
    <phoneticPr fontId="3" type="noConversion"/>
  </si>
  <si>
    <t>104.08.19_1040080</t>
    <phoneticPr fontId="3" type="noConversion"/>
  </si>
  <si>
    <t>7/6~8/28</t>
    <phoneticPr fontId="3" type="noConversion"/>
  </si>
  <si>
    <t>玉里國小</t>
    <phoneticPr fontId="3" type="noConversion"/>
  </si>
  <si>
    <t>104.09.01_00329</t>
    <phoneticPr fontId="3" type="noConversion"/>
  </si>
  <si>
    <t>源城國小</t>
    <phoneticPr fontId="3" type="noConversion"/>
  </si>
  <si>
    <t>補助教學</t>
    <phoneticPr fontId="3" type="noConversion"/>
  </si>
  <si>
    <r>
      <t>104.08.</t>
    </r>
    <r>
      <rPr>
        <sz val="12"/>
        <color indexed="53"/>
        <rFont val="標楷體"/>
        <family val="4"/>
        <charset val="136"/>
      </rPr>
      <t>26</t>
    </r>
    <r>
      <rPr>
        <sz val="12"/>
        <rFont val="標楷體"/>
        <family val="4"/>
        <charset val="136"/>
      </rPr>
      <t>_000283</t>
    </r>
    <phoneticPr fontId="3" type="noConversion"/>
  </si>
  <si>
    <t>英語夏令營</t>
    <phoneticPr fontId="3" type="noConversion"/>
  </si>
  <si>
    <t>森巴營</t>
    <phoneticPr fontId="3" type="noConversion"/>
  </si>
  <si>
    <t>7/6~7/10</t>
    <phoneticPr fontId="3" type="noConversion"/>
  </si>
  <si>
    <t>樂合國小</t>
    <phoneticPr fontId="3" type="noConversion"/>
  </si>
  <si>
    <t>7/2~7/29</t>
    <phoneticPr fontId="3" type="noConversion"/>
  </si>
  <si>
    <t>104.08.??_10423500</t>
    <phoneticPr fontId="3" type="noConversion"/>
  </si>
  <si>
    <t>2.育樂營</t>
    <phoneticPr fontId="3" type="noConversion"/>
  </si>
  <si>
    <t>只申請5天，其餘天數低收入戶學生自願放棄??</t>
    <phoneticPr fontId="3" type="noConversion"/>
  </si>
  <si>
    <t>低收入未到校參加課輔</t>
    <phoneticPr fontId="3" type="noConversion"/>
  </si>
  <si>
    <t>7/1-8/29</t>
    <phoneticPr fontId="3" type="noConversion"/>
  </si>
  <si>
    <t>觀音國小</t>
    <phoneticPr fontId="3" type="noConversion"/>
  </si>
  <si>
    <t>104.08.14_000182</t>
    <phoneticPr fontId="3" type="noConversion"/>
  </si>
  <si>
    <t>三民國小</t>
    <phoneticPr fontId="3" type="noConversion"/>
  </si>
  <si>
    <t>低收核定2人申請5人??</t>
    <phoneticPr fontId="3" type="noConversion"/>
  </si>
  <si>
    <t>春日國小</t>
    <phoneticPr fontId="3" type="noConversion"/>
  </si>
  <si>
    <t>暑假課輔班</t>
    <phoneticPr fontId="3" type="noConversion"/>
  </si>
  <si>
    <t>親子閱讀</t>
    <phoneticPr fontId="3" type="noConversion"/>
  </si>
  <si>
    <t>東吳大學課輔營</t>
    <phoneticPr fontId="3" type="noConversion"/>
  </si>
  <si>
    <t>7/7~7/12</t>
    <phoneticPr fontId="3" type="noConversion"/>
  </si>
  <si>
    <t>7/27~8/28</t>
    <phoneticPr fontId="3" type="noConversion"/>
  </si>
  <si>
    <t>德武國小</t>
    <phoneticPr fontId="3" type="noConversion"/>
  </si>
  <si>
    <t>104.08.17_000134</t>
    <phoneticPr fontId="3" type="noConversion"/>
  </si>
  <si>
    <t>輔英大學到校寒假活動</t>
    <phoneticPr fontId="3" type="noConversion"/>
  </si>
  <si>
    <t>7/16~17</t>
    <phoneticPr fontId="3" type="noConversion"/>
  </si>
  <si>
    <t>中城國小</t>
    <phoneticPr fontId="3" type="noConversion"/>
  </si>
  <si>
    <t>長良國小</t>
    <phoneticPr fontId="3" type="noConversion"/>
  </si>
  <si>
    <t>104.09.01_0000464</t>
    <phoneticPr fontId="3" type="noConversion"/>
  </si>
  <si>
    <t>8/17~7/21</t>
    <phoneticPr fontId="3" type="noConversion"/>
  </si>
  <si>
    <t>7/6~7/31</t>
    <phoneticPr fontId="3" type="noConversion"/>
  </si>
  <si>
    <t>8/24-8/28</t>
    <phoneticPr fontId="3" type="noConversion"/>
  </si>
  <si>
    <t>8/3~8/14</t>
    <phoneticPr fontId="3" type="noConversion"/>
  </si>
  <si>
    <t>大禹國小</t>
    <phoneticPr fontId="3" type="noConversion"/>
  </si>
  <si>
    <t>低收入戶未到校</t>
    <phoneticPr fontId="3" type="noConversion"/>
  </si>
  <si>
    <t>7/1~7/24</t>
    <phoneticPr fontId="3" type="noConversion"/>
  </si>
  <si>
    <t>104.09.03_00076</t>
    <phoneticPr fontId="3" type="noConversion"/>
  </si>
  <si>
    <t>松浦國小</t>
    <phoneticPr fontId="3" type="noConversion"/>
  </si>
  <si>
    <t>體驗營</t>
    <phoneticPr fontId="3" type="noConversion"/>
  </si>
  <si>
    <t>暑假課輔營</t>
    <phoneticPr fontId="3" type="noConversion"/>
  </si>
  <si>
    <t>7/13~7/17</t>
    <phoneticPr fontId="3" type="noConversion"/>
  </si>
  <si>
    <t>東吳課輔營</t>
    <phoneticPr fontId="3" type="noConversion"/>
  </si>
  <si>
    <t>7/7-7/10</t>
    <phoneticPr fontId="3" type="noConversion"/>
  </si>
  <si>
    <t>英語營</t>
    <phoneticPr fontId="3" type="noConversion"/>
  </si>
  <si>
    <t>8/24~8/27</t>
    <phoneticPr fontId="3" type="noConversion"/>
  </si>
  <si>
    <t>71/-8/28</t>
    <phoneticPr fontId="3" type="noConversion"/>
  </si>
  <si>
    <t>高寮國小</t>
    <phoneticPr fontId="3" type="noConversion"/>
  </si>
  <si>
    <t>7/6~7/17</t>
    <phoneticPr fontId="3" type="noConversion"/>
  </si>
  <si>
    <t>104.08.??_000139</t>
    <phoneticPr fontId="3" type="noConversion"/>
  </si>
  <si>
    <t>環教科學</t>
    <phoneticPr fontId="3" type="noConversion"/>
  </si>
  <si>
    <t>兒童營</t>
    <phoneticPr fontId="3" type="noConversion"/>
  </si>
  <si>
    <t>7/2-7/3</t>
    <phoneticPr fontId="3" type="noConversion"/>
  </si>
  <si>
    <t>7/15-8/29</t>
    <phoneticPr fontId="3" type="noConversion"/>
  </si>
  <si>
    <t>未到校低收入課輔</t>
    <phoneticPr fontId="3" type="noConversion"/>
  </si>
  <si>
    <t>7/1-7/17</t>
    <phoneticPr fontId="3" type="noConversion"/>
  </si>
  <si>
    <t>富里國小</t>
    <phoneticPr fontId="3" type="noConversion"/>
  </si>
  <si>
    <t>課輔</t>
    <phoneticPr fontId="3" type="noConversion"/>
  </si>
  <si>
    <t>104.08.26_000662</t>
    <phoneticPr fontId="3" type="noConversion"/>
  </si>
  <si>
    <t>萬寧國小</t>
    <phoneticPr fontId="3" type="noConversion"/>
  </si>
  <si>
    <t>潛能開發</t>
    <phoneticPr fontId="3" type="noConversion"/>
  </si>
  <si>
    <t>104.08.??_000522</t>
    <phoneticPr fontId="3" type="noConversion"/>
  </si>
  <si>
    <t>閱讀營</t>
    <phoneticPr fontId="3" type="noConversion"/>
  </si>
  <si>
    <t>7/13~7/16</t>
    <phoneticPr fontId="3" type="noConversion"/>
  </si>
  <si>
    <t>7/13~8/21</t>
    <phoneticPr fontId="3" type="noConversion"/>
  </si>
  <si>
    <t>永豐國小</t>
    <phoneticPr fontId="3" type="noConversion"/>
  </si>
  <si>
    <t>暑假課輔</t>
    <phoneticPr fontId="3" type="noConversion"/>
  </si>
  <si>
    <t>104.08.31_000171</t>
    <phoneticPr fontId="3" type="noConversion"/>
  </si>
  <si>
    <t>學田國小</t>
    <phoneticPr fontId="3" type="noConversion"/>
  </si>
  <si>
    <t>7/1~3、7/6~7</t>
    <phoneticPr fontId="3" type="noConversion"/>
  </si>
  <si>
    <t>戰鬥營</t>
    <phoneticPr fontId="3" type="noConversion"/>
  </si>
  <si>
    <t>7/20~24</t>
    <phoneticPr fontId="3" type="noConversion"/>
  </si>
  <si>
    <t>志工服務營</t>
    <phoneticPr fontId="3" type="noConversion"/>
  </si>
  <si>
    <t>7/27~31</t>
    <phoneticPr fontId="3" type="noConversion"/>
  </si>
  <si>
    <t>7/6-17、8/3~28</t>
    <phoneticPr fontId="3" type="noConversion"/>
  </si>
  <si>
    <t>東竹國小</t>
    <phoneticPr fontId="3" type="noConversion"/>
  </si>
  <si>
    <t>暑假網球營</t>
    <phoneticPr fontId="3" type="noConversion"/>
  </si>
  <si>
    <t>104.08.17_000095</t>
    <phoneticPr fontId="3" type="noConversion"/>
  </si>
  <si>
    <t>東里國小</t>
    <phoneticPr fontId="3" type="noConversion"/>
  </si>
  <si>
    <t>104.08.27_000393</t>
    <phoneticPr fontId="3" type="noConversion"/>
  </si>
  <si>
    <t>7/7~7/10</t>
    <phoneticPr fontId="3" type="noConversion"/>
  </si>
  <si>
    <t>藝術營</t>
    <phoneticPr fontId="3" type="noConversion"/>
  </si>
  <si>
    <t>8/05~8/07</t>
    <phoneticPr fontId="3" type="noConversion"/>
  </si>
  <si>
    <t>閱讀寫作</t>
    <phoneticPr fontId="3" type="noConversion"/>
  </si>
  <si>
    <t>8/24~8/26</t>
    <phoneticPr fontId="3" type="noConversion"/>
  </si>
  <si>
    <t>7/11~8/22</t>
    <phoneticPr fontId="3" type="noConversion"/>
  </si>
  <si>
    <t>明里國小</t>
    <phoneticPr fontId="3" type="noConversion"/>
  </si>
  <si>
    <t>104.08.20_000805</t>
    <phoneticPr fontId="3" type="noConversion"/>
  </si>
  <si>
    <t>吳江國小</t>
    <phoneticPr fontId="3" type="noConversion"/>
  </si>
  <si>
    <t>104.08.??_00041</t>
    <phoneticPr fontId="3" type="noConversion"/>
  </si>
  <si>
    <t>秀林國小</t>
    <phoneticPr fontId="3" type="noConversion"/>
  </si>
  <si>
    <t>追球活動</t>
    <phoneticPr fontId="3" type="noConversion"/>
  </si>
  <si>
    <t>7/16~7/22</t>
    <phoneticPr fontId="3" type="noConversion"/>
  </si>
  <si>
    <t>籃球活動</t>
    <phoneticPr fontId="3" type="noConversion"/>
  </si>
  <si>
    <t>7/23~7/29</t>
    <phoneticPr fontId="3" type="noConversion"/>
  </si>
  <si>
    <t>射箭活動</t>
    <phoneticPr fontId="3" type="noConversion"/>
  </si>
  <si>
    <t>7/9~7/15</t>
    <phoneticPr fontId="3" type="noConversion"/>
  </si>
  <si>
    <t>富世國小</t>
    <phoneticPr fontId="3" type="noConversion"/>
  </si>
  <si>
    <t>104.08.??_000128</t>
    <phoneticPr fontId="3" type="noConversion"/>
  </si>
  <si>
    <t>足球活動</t>
    <phoneticPr fontId="3" type="noConversion"/>
  </si>
  <si>
    <t>7/6~31、8/3~14</t>
    <phoneticPr fontId="3" type="noConversion"/>
  </si>
  <si>
    <t>和平國小</t>
    <phoneticPr fontId="3" type="noConversion"/>
  </si>
  <si>
    <t>104.08.14_000049</t>
    <phoneticPr fontId="3" type="noConversion"/>
  </si>
  <si>
    <t>佳民國小</t>
    <phoneticPr fontId="3" type="noConversion"/>
  </si>
  <si>
    <t>104.08.25_000059</t>
    <phoneticPr fontId="3" type="noConversion"/>
  </si>
  <si>
    <t>銅門國小</t>
    <phoneticPr fontId="3" type="noConversion"/>
  </si>
  <si>
    <t>7/1~7/9、8/25~8/27</t>
    <phoneticPr fontId="3" type="noConversion"/>
  </si>
  <si>
    <t>104.08.26_001294</t>
    <phoneticPr fontId="3" type="noConversion"/>
  </si>
  <si>
    <t>教育活動</t>
    <phoneticPr fontId="3" type="noConversion"/>
  </si>
  <si>
    <t>繪畫營</t>
    <phoneticPr fontId="3" type="noConversion"/>
  </si>
  <si>
    <t>7/13~17</t>
    <phoneticPr fontId="3" type="noConversion"/>
  </si>
  <si>
    <t>數學營</t>
    <phoneticPr fontId="3" type="noConversion"/>
  </si>
  <si>
    <t>8/17~21</t>
    <phoneticPr fontId="3" type="noConversion"/>
  </si>
  <si>
    <t>未到校課輔低收</t>
    <phoneticPr fontId="3" type="noConversion"/>
  </si>
  <si>
    <t>水源國小</t>
    <phoneticPr fontId="3" type="noConversion"/>
  </si>
  <si>
    <t>104.08.31_104062</t>
    <phoneticPr fontId="3" type="noConversion"/>
  </si>
  <si>
    <t>崇德國小</t>
    <phoneticPr fontId="3" type="noConversion"/>
  </si>
  <si>
    <t>104.08.27_000797</t>
    <phoneticPr fontId="3" type="noConversion"/>
  </si>
  <si>
    <t>文蘭國小</t>
    <phoneticPr fontId="3" type="noConversion"/>
  </si>
  <si>
    <t>104.08.??_001125</t>
    <phoneticPr fontId="3" type="noConversion"/>
  </si>
  <si>
    <t>教育課程</t>
    <phoneticPr fontId="3" type="noConversion"/>
  </si>
  <si>
    <t>景美國小</t>
    <phoneticPr fontId="3" type="noConversion"/>
  </si>
  <si>
    <t>104暑假無</t>
    <phoneticPr fontId="3" type="noConversion"/>
  </si>
  <si>
    <t>三棧國小</t>
    <phoneticPr fontId="3" type="noConversion"/>
  </si>
  <si>
    <t>104.08.18_000356</t>
    <phoneticPr fontId="3" type="noConversion"/>
  </si>
  <si>
    <t>銅蘭國小</t>
    <phoneticPr fontId="3" type="noConversion"/>
  </si>
  <si>
    <t>104.08.19_104058</t>
    <phoneticPr fontId="3" type="noConversion"/>
  </si>
  <si>
    <t>萬榮國小</t>
    <phoneticPr fontId="3" type="noConversion"/>
  </si>
  <si>
    <t>核定人數與申請人數不符?</t>
    <phoneticPr fontId="3" type="noConversion"/>
  </si>
  <si>
    <t>104.09.01_000481</t>
    <phoneticPr fontId="3" type="noConversion"/>
  </si>
  <si>
    <t>7/6~7/7</t>
    <phoneticPr fontId="3" type="noConversion"/>
  </si>
  <si>
    <t>西林國小</t>
    <phoneticPr fontId="3" type="noConversion"/>
  </si>
  <si>
    <t>登山健行營</t>
    <phoneticPr fontId="3" type="noConversion"/>
  </si>
  <si>
    <t>104.08.26_000413</t>
    <phoneticPr fontId="3" type="noConversion"/>
  </si>
  <si>
    <t>新象戲劇營</t>
    <phoneticPr fontId="3" type="noConversion"/>
  </si>
  <si>
    <t>新象心靈營</t>
    <phoneticPr fontId="3" type="noConversion"/>
  </si>
  <si>
    <t>種子培訓營</t>
    <phoneticPr fontId="3" type="noConversion"/>
  </si>
  <si>
    <t>7/2~7/3</t>
    <phoneticPr fontId="3" type="noConversion"/>
  </si>
  <si>
    <t>英語品格營</t>
    <phoneticPr fontId="3" type="noConversion"/>
  </si>
  <si>
    <t>8/17~8/19</t>
    <phoneticPr fontId="3" type="noConversion"/>
  </si>
  <si>
    <t>足球訓練營</t>
    <phoneticPr fontId="3" type="noConversion"/>
  </si>
  <si>
    <t>科學營</t>
    <phoneticPr fontId="3" type="noConversion"/>
  </si>
  <si>
    <t>8/5~8/6</t>
    <phoneticPr fontId="3" type="noConversion"/>
  </si>
  <si>
    <t>8/1-8/29</t>
    <phoneticPr fontId="3" type="noConversion"/>
  </si>
  <si>
    <t>見晴國小</t>
    <phoneticPr fontId="3" type="noConversion"/>
  </si>
  <si>
    <t>7/6~17</t>
    <phoneticPr fontId="3" type="noConversion"/>
  </si>
  <si>
    <t>馬遠國小</t>
    <phoneticPr fontId="3" type="noConversion"/>
  </si>
  <si>
    <t>7/20-24、8/10~14</t>
    <phoneticPr fontId="3" type="noConversion"/>
  </si>
  <si>
    <t>104.08.17_000060</t>
    <phoneticPr fontId="3" type="noConversion"/>
  </si>
  <si>
    <t>紅葉國小</t>
    <phoneticPr fontId="3" type="noConversion"/>
  </si>
  <si>
    <t>明利國小</t>
    <phoneticPr fontId="3" type="noConversion"/>
  </si>
  <si>
    <t>1/21~2/8</t>
    <phoneticPr fontId="3" type="noConversion"/>
  </si>
  <si>
    <t>卓溪國小</t>
    <phoneticPr fontId="3" type="noConversion"/>
  </si>
  <si>
    <t>未到校參加課輔低收學生</t>
    <phoneticPr fontId="3" type="noConversion"/>
  </si>
  <si>
    <t>崙山國小</t>
    <phoneticPr fontId="3" type="noConversion"/>
  </si>
  <si>
    <t>族語及閱讀活動</t>
    <phoneticPr fontId="3" type="noConversion"/>
  </si>
  <si>
    <t>104.09.02_001286</t>
    <phoneticPr fontId="3" type="noConversion"/>
  </si>
  <si>
    <t>太平國小</t>
    <phoneticPr fontId="3" type="noConversion"/>
  </si>
  <si>
    <t>8/20~8/28</t>
    <phoneticPr fontId="3" type="noConversion"/>
  </si>
  <si>
    <t>104.09.01_000271</t>
    <phoneticPr fontId="3" type="noConversion"/>
  </si>
  <si>
    <t>暑假活動</t>
    <phoneticPr fontId="3" type="noConversion"/>
  </si>
  <si>
    <t>7/2~7/9</t>
    <phoneticPr fontId="3" type="noConversion"/>
  </si>
  <si>
    <t>卓清國小</t>
    <phoneticPr fontId="3" type="noConversion"/>
  </si>
  <si>
    <t>親子共學</t>
    <phoneticPr fontId="3" type="noConversion"/>
  </si>
  <si>
    <t>8/19~8/23</t>
    <phoneticPr fontId="3" type="noConversion"/>
  </si>
  <si>
    <t>104.08.18_1040041</t>
    <phoneticPr fontId="3" type="noConversion"/>
  </si>
  <si>
    <t>古風國小</t>
    <phoneticPr fontId="3" type="noConversion"/>
  </si>
  <si>
    <t>104.08.??_000596</t>
    <phoneticPr fontId="3" type="noConversion"/>
  </si>
  <si>
    <t>箭隊練習</t>
    <phoneticPr fontId="3" type="noConversion"/>
  </si>
  <si>
    <t>7/11-17
8/17-21</t>
    <phoneticPr fontId="3" type="noConversion"/>
  </si>
  <si>
    <t>立山國小</t>
    <phoneticPr fontId="3" type="noConversion"/>
  </si>
  <si>
    <t>104.08.26_000232</t>
    <phoneticPr fontId="3" type="noConversion"/>
  </si>
  <si>
    <t>卓樂國小</t>
    <phoneticPr fontId="3" type="noConversion"/>
  </si>
  <si>
    <t>104.08.??_104057</t>
    <phoneticPr fontId="3" type="noConversion"/>
  </si>
  <si>
    <t>西富國小</t>
    <phoneticPr fontId="3" type="noConversion"/>
  </si>
  <si>
    <t>馬彿樂寶育樂營</t>
    <phoneticPr fontId="3" type="noConversion"/>
  </si>
  <si>
    <t>7/1~7/2</t>
    <phoneticPr fontId="3" type="noConversion"/>
  </si>
  <si>
    <t>104.08.18_000501</t>
    <phoneticPr fontId="3" type="noConversion"/>
  </si>
  <si>
    <t>輔大愛愛夏令營</t>
    <phoneticPr fontId="3" type="noConversion"/>
  </si>
  <si>
    <t>7/22~7/27</t>
    <phoneticPr fontId="3" type="noConversion"/>
  </si>
  <si>
    <t>大興國小</t>
    <phoneticPr fontId="3" type="noConversion"/>
  </si>
  <si>
    <t>7/1~17、8/18~21、8/24~28</t>
    <phoneticPr fontId="3" type="noConversion"/>
  </si>
  <si>
    <t>104.08.20_104040</t>
    <phoneticPr fontId="3" type="noConversion"/>
  </si>
  <si>
    <t>7/1~17、7/30~8/17</t>
    <phoneticPr fontId="3" type="noConversion"/>
  </si>
  <si>
    <t>中原國小</t>
    <phoneticPr fontId="3" type="noConversion"/>
  </si>
  <si>
    <t>暑假營對</t>
    <phoneticPr fontId="3" type="noConversion"/>
  </si>
  <si>
    <t>7/1~28</t>
    <phoneticPr fontId="3" type="noConversion"/>
  </si>
  <si>
    <t>104.08.27_1030165</t>
    <phoneticPr fontId="3" type="noConversion"/>
  </si>
  <si>
    <t>7/1~7/28、8/5~28</t>
    <phoneticPr fontId="3" type="noConversion"/>
  </si>
  <si>
    <t>西寶國小</t>
    <phoneticPr fontId="3" type="noConversion"/>
  </si>
  <si>
    <t>104.08.??_0084</t>
    <phoneticPr fontId="3" type="noConversion"/>
  </si>
  <si>
    <t>東華附小</t>
    <phoneticPr fontId="3" type="noConversion"/>
  </si>
  <si>
    <t>低收核定人數與申請人數不符?有填自願放棄切結書</t>
    <phoneticPr fontId="3" type="noConversion"/>
  </si>
  <si>
    <t>總計</t>
    <phoneticPr fontId="3" type="noConversion"/>
  </si>
  <si>
    <r>
      <rPr>
        <b/>
        <sz val="18"/>
        <color rgb="FFFF0000"/>
        <rFont val="標楷體"/>
        <family val="4"/>
        <charset val="136"/>
      </rPr>
      <t>104年度</t>
    </r>
    <r>
      <rPr>
        <b/>
        <sz val="18"/>
        <rFont val="標楷體"/>
        <family val="4"/>
        <charset val="136"/>
      </rPr>
      <t>國中小</t>
    </r>
    <r>
      <rPr>
        <b/>
        <sz val="18"/>
        <color rgb="FFFF0000"/>
        <rFont val="標楷體"/>
        <family val="4"/>
        <charset val="136"/>
      </rPr>
      <t>暑假</t>
    </r>
    <r>
      <rPr>
        <b/>
        <sz val="18"/>
        <rFont val="標楷體"/>
        <family val="4"/>
        <charset val="136"/>
      </rPr>
      <t>輔導課等活動午餐費補助核定表</t>
    </r>
    <phoneticPr fontId="3" type="noConversion"/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</si>
</sst>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3" formatCode="_-* #,##0.00_-;\-* #,##0.00_-;_-* &quot;-&quot;??_-;_-@_-"/>
    <numFmt numFmtId="176" formatCode="#,##0_ ;[Red]\-#,##0\ "/>
    <numFmt numFmtId="177" formatCode="_-* #,##0_-;\-* #,##0_-;_-* &quot;-&quot;??_-;_-@_-"/>
    <numFmt numFmtId="178" formatCode="m&quot;月&quot;d&quot;日&quot;"/>
  </numFmts>
  <fonts count="20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sz val="11"/>
      <name val="標楷體"/>
      <family val="4"/>
      <charset val="136"/>
    </font>
    <font>
      <sz val="8"/>
      <name val="標楷體"/>
      <family val="4"/>
      <charset val="136"/>
    </font>
    <font>
      <sz val="9"/>
      <name val="標楷體"/>
      <family val="4"/>
      <charset val="136"/>
    </font>
    <font>
      <sz val="10"/>
      <name val="標楷體"/>
      <family val="4"/>
      <charset val="136"/>
    </font>
    <font>
      <b/>
      <sz val="10"/>
      <name val="標楷體"/>
      <family val="4"/>
      <charset val="136"/>
    </font>
    <font>
      <sz val="9"/>
      <color indexed="10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1"/>
      <name val="新細明體"/>
      <family val="1"/>
      <charset val="136"/>
    </font>
    <font>
      <sz val="12"/>
      <color indexed="10"/>
      <name val="標楷體"/>
      <family val="4"/>
      <charset val="136"/>
    </font>
    <font>
      <sz val="12"/>
      <color indexed="53"/>
      <name val="標楷體"/>
      <family val="4"/>
      <charset val="136"/>
    </font>
    <font>
      <b/>
      <sz val="12"/>
      <color rgb="FFFF0000"/>
      <name val="新細明體"/>
      <family val="1"/>
      <charset val="136"/>
    </font>
    <font>
      <b/>
      <sz val="11"/>
      <name val="標楷體"/>
      <family val="4"/>
      <charset val="136"/>
    </font>
    <font>
      <b/>
      <sz val="18"/>
      <color rgb="FFFF0000"/>
      <name val="標楷體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63">
    <xf numFmtId="0" fontId="0" fillId="0" borderId="0" xfId="0"/>
    <xf numFmtId="0" fontId="2" fillId="0" borderId="1" xfId="0" applyFont="1" applyFill="1" applyBorder="1" applyAlignment="1">
      <alignment horizontal="left" vertical="center" indent="2"/>
    </xf>
    <xf numFmtId="0" fontId="2" fillId="0" borderId="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49" fontId="4" fillId="2" borderId="0" xfId="0" applyNumberFormat="1" applyFont="1" applyFill="1" applyBorder="1" applyAlignment="1">
      <alignment horizontal="center" vertical="center" wrapText="1"/>
    </xf>
    <xf numFmtId="176" fontId="5" fillId="3" borderId="3" xfId="0" applyNumberFormat="1" applyFont="1" applyFill="1" applyBorder="1" applyAlignment="1">
      <alignment horizontal="center" vertical="center" shrinkToFit="1"/>
    </xf>
    <xf numFmtId="177" fontId="4" fillId="2" borderId="3" xfId="1" applyNumberFormat="1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49" fontId="7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 shrinkToFit="1"/>
    </xf>
    <xf numFmtId="49" fontId="4" fillId="3" borderId="6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176" fontId="5" fillId="3" borderId="3" xfId="0" applyNumberFormat="1" applyFont="1" applyFill="1" applyBorder="1" applyAlignment="1">
      <alignment horizontal="right" vertical="center" shrinkToFit="1"/>
    </xf>
    <xf numFmtId="176" fontId="10" fillId="3" borderId="3" xfId="0" applyNumberFormat="1" applyFont="1" applyFill="1" applyBorder="1" applyAlignment="1">
      <alignment horizontal="right" vertical="center" shrinkToFit="1"/>
    </xf>
    <xf numFmtId="0" fontId="4" fillId="0" borderId="7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distributed" vertical="center"/>
    </xf>
    <xf numFmtId="0" fontId="4" fillId="2" borderId="3" xfId="0" applyFont="1" applyFill="1" applyBorder="1" applyAlignment="1">
      <alignment horizontal="distributed" vertical="center" wrapText="1"/>
    </xf>
    <xf numFmtId="0" fontId="4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/>
    </xf>
    <xf numFmtId="176" fontId="4" fillId="5" borderId="3" xfId="0" applyNumberFormat="1" applyFont="1" applyFill="1" applyBorder="1" applyAlignment="1">
      <alignment horizontal="center" vertical="center"/>
    </xf>
    <xf numFmtId="49" fontId="4" fillId="2" borderId="3" xfId="1" applyNumberFormat="1" applyFont="1" applyFill="1" applyBorder="1" applyAlignment="1">
      <alignment horizontal="center" vertical="center" wrapText="1" shrinkToFit="1"/>
    </xf>
    <xf numFmtId="176" fontId="12" fillId="4" borderId="3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vertical="center"/>
    </xf>
    <xf numFmtId="0" fontId="4" fillId="6" borderId="6" xfId="0" applyFont="1" applyFill="1" applyBorder="1" applyAlignment="1">
      <alignment vertical="center"/>
    </xf>
    <xf numFmtId="0" fontId="11" fillId="6" borderId="3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left" vertical="center" shrinkToFit="1"/>
    </xf>
    <xf numFmtId="0" fontId="14" fillId="2" borderId="3" xfId="0" applyFont="1" applyFill="1" applyBorder="1" applyAlignment="1">
      <alignment horizontal="center" vertical="center" shrinkToFit="1"/>
    </xf>
    <xf numFmtId="176" fontId="4" fillId="4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176" fontId="13" fillId="4" borderId="3" xfId="0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6" borderId="9" xfId="0" applyFont="1" applyFill="1" applyBorder="1" applyAlignment="1">
      <alignment horizontal="center" vertical="center"/>
    </xf>
    <xf numFmtId="0" fontId="4" fillId="3" borderId="3" xfId="3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178" fontId="9" fillId="2" borderId="3" xfId="0" quotePrefix="1" applyNumberFormat="1" applyFont="1" applyFill="1" applyBorder="1" applyAlignment="1">
      <alignment horizontal="left" vertical="center" wrapText="1"/>
    </xf>
    <xf numFmtId="177" fontId="4" fillId="2" borderId="3" xfId="1" applyNumberFormat="1" applyFont="1" applyFill="1" applyBorder="1" applyAlignment="1">
      <alignment vertical="center" shrinkToFit="1"/>
    </xf>
    <xf numFmtId="49" fontId="4" fillId="2" borderId="3" xfId="1" applyNumberFormat="1" applyFont="1" applyFill="1" applyBorder="1" applyAlignment="1">
      <alignment horizontal="center" vertical="top" wrapText="1" shrinkToFit="1"/>
    </xf>
    <xf numFmtId="178" fontId="9" fillId="2" borderId="3" xfId="0" applyNumberFormat="1" applyFont="1" applyFill="1" applyBorder="1" applyAlignment="1">
      <alignment horizontal="left" vertical="center"/>
    </xf>
    <xf numFmtId="178" fontId="9" fillId="2" borderId="3" xfId="0" applyNumberFormat="1" applyFont="1" applyFill="1" applyBorder="1" applyAlignment="1">
      <alignment horizontal="left" vertical="center" wrapText="1"/>
    </xf>
    <xf numFmtId="14" fontId="9" fillId="2" borderId="3" xfId="0" applyNumberFormat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49" fontId="12" fillId="2" borderId="3" xfId="1" applyNumberFormat="1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center" vertical="center" shrinkToFit="1"/>
    </xf>
    <xf numFmtId="0" fontId="18" fillId="2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6" fontId="5" fillId="2" borderId="3" xfId="1" applyNumberFormat="1" applyFont="1" applyFill="1" applyBorder="1" applyAlignment="1">
      <alignment horizontal="left" vertical="center" shrinkToFit="1"/>
    </xf>
    <xf numFmtId="176" fontId="5" fillId="2" borderId="3" xfId="1" applyNumberFormat="1" applyFont="1" applyFill="1" applyBorder="1" applyAlignment="1">
      <alignment horizontal="center" vertical="center" shrinkToFit="1"/>
    </xf>
    <xf numFmtId="176" fontId="5" fillId="5" borderId="3" xfId="1" applyNumberFormat="1" applyFont="1" applyFill="1" applyBorder="1" applyAlignment="1">
      <alignment horizontal="center" vertical="center" shrinkToFit="1"/>
    </xf>
    <xf numFmtId="176" fontId="5" fillId="0" borderId="3" xfId="1" applyNumberFormat="1" applyFont="1" applyFill="1" applyBorder="1" applyAlignment="1">
      <alignment horizontal="center" vertical="center" shrinkToFi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/>
    </xf>
    <xf numFmtId="49" fontId="5" fillId="2" borderId="3" xfId="1" applyNumberFormat="1" applyFont="1" applyFill="1" applyBorder="1" applyAlignment="1">
      <alignment horizontal="center" vertical="center" wrapText="1" shrinkToFi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177" fontId="5" fillId="0" borderId="3" xfId="1" applyNumberFormat="1" applyFont="1" applyFill="1" applyBorder="1" applyAlignment="1">
      <alignment horizontal="center" vertical="center" shrinkToFit="1"/>
    </xf>
    <xf numFmtId="0" fontId="14" fillId="0" borderId="0" xfId="0" applyFont="1" applyAlignment="1">
      <alignment horizontal="center" shrinkToFit="1"/>
    </xf>
    <xf numFmtId="0" fontId="1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Font="1" applyAlignment="1">
      <alignment horizontal="center" vertical="center" wrapText="1"/>
    </xf>
    <xf numFmtId="49" fontId="4" fillId="2" borderId="5" xfId="1" applyNumberFormat="1" applyFont="1" applyFill="1" applyBorder="1" applyAlignment="1">
      <alignment horizontal="center" vertical="center" wrapText="1" shrinkToFit="1"/>
    </xf>
    <xf numFmtId="49" fontId="4" fillId="2" borderId="6" xfId="1" applyNumberFormat="1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center"/>
    </xf>
    <xf numFmtId="176" fontId="4" fillId="5" borderId="6" xfId="0" applyNumberFormat="1" applyFont="1" applyFill="1" applyBorder="1" applyAlignment="1">
      <alignment horizontal="center" vertical="center"/>
    </xf>
    <xf numFmtId="176" fontId="4" fillId="4" borderId="5" xfId="0" applyNumberFormat="1" applyFont="1" applyFill="1" applyBorder="1" applyAlignment="1">
      <alignment horizontal="center" vertical="center"/>
    </xf>
    <xf numFmtId="176" fontId="4" fillId="4" borderId="6" xfId="0" applyNumberFormat="1" applyFont="1" applyFill="1" applyBorder="1" applyAlignment="1">
      <alignment horizontal="center" vertical="center"/>
    </xf>
    <xf numFmtId="176" fontId="4" fillId="4" borderId="8" xfId="0" applyNumberFormat="1" applyFont="1" applyFill="1" applyBorder="1" applyAlignment="1">
      <alignment horizontal="center" vertical="center"/>
    </xf>
    <xf numFmtId="49" fontId="4" fillId="2" borderId="8" xfId="1" applyNumberFormat="1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176" fontId="4" fillId="5" borderId="8" xfId="0" applyNumberFormat="1" applyFont="1" applyFill="1" applyBorder="1" applyAlignment="1">
      <alignment horizontal="center" vertical="center"/>
    </xf>
    <xf numFmtId="0" fontId="4" fillId="3" borderId="5" xfId="3" applyFont="1" applyFill="1" applyBorder="1" applyAlignment="1">
      <alignment horizontal="center" vertical="center"/>
    </xf>
    <xf numFmtId="0" fontId="4" fillId="3" borderId="8" xfId="3" applyFont="1" applyFill="1" applyBorder="1" applyAlignment="1">
      <alignment horizontal="center" vertical="center"/>
    </xf>
    <xf numFmtId="0" fontId="4" fillId="3" borderId="6" xfId="3" applyFont="1" applyFill="1" applyBorder="1" applyAlignment="1">
      <alignment horizontal="center" vertical="center"/>
    </xf>
    <xf numFmtId="176" fontId="4" fillId="7" borderId="5" xfId="0" applyNumberFormat="1" applyFont="1" applyFill="1" applyBorder="1" applyAlignment="1">
      <alignment horizontal="center" vertical="center" wrapText="1"/>
    </xf>
    <xf numFmtId="176" fontId="4" fillId="7" borderId="8" xfId="0" applyNumberFormat="1" applyFont="1" applyFill="1" applyBorder="1" applyAlignment="1">
      <alignment horizontal="center" vertical="center" wrapText="1"/>
    </xf>
    <xf numFmtId="176" fontId="4" fillId="7" borderId="6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shrinkToFit="1"/>
    </xf>
    <xf numFmtId="176" fontId="0" fillId="5" borderId="5" xfId="0" applyNumberFormat="1" applyFill="1" applyBorder="1" applyAlignment="1">
      <alignment horizontal="center" vertical="center"/>
    </xf>
    <xf numFmtId="176" fontId="0" fillId="5" borderId="6" xfId="0" applyNumberFormat="1" applyFill="1" applyBorder="1" applyAlignment="1">
      <alignment horizontal="center" vertical="center"/>
    </xf>
    <xf numFmtId="176" fontId="17" fillId="4" borderId="5" xfId="0" applyNumberFormat="1" applyFont="1" applyFill="1" applyBorder="1" applyAlignment="1">
      <alignment horizontal="center" vertical="center"/>
    </xf>
    <xf numFmtId="176" fontId="17" fillId="4" borderId="6" xfId="0" applyNumberFormat="1" applyFont="1" applyFill="1" applyBorder="1" applyAlignment="1">
      <alignment horizontal="center" vertical="center"/>
    </xf>
    <xf numFmtId="176" fontId="12" fillId="4" borderId="5" xfId="0" applyNumberFormat="1" applyFont="1" applyFill="1" applyBorder="1" applyAlignment="1">
      <alignment horizontal="center" vertical="center"/>
    </xf>
    <xf numFmtId="176" fontId="12" fillId="4" borderId="8" xfId="0" applyNumberFormat="1" applyFont="1" applyFill="1" applyBorder="1" applyAlignment="1">
      <alignment horizontal="center" vertical="center"/>
    </xf>
    <xf numFmtId="176" fontId="12" fillId="4" borderId="6" xfId="0" applyNumberFormat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176" fontId="12" fillId="5" borderId="5" xfId="0" applyNumberFormat="1" applyFont="1" applyFill="1" applyBorder="1" applyAlignment="1">
      <alignment horizontal="center" vertical="center"/>
    </xf>
    <xf numFmtId="176" fontId="12" fillId="5" borderId="8" xfId="0" applyNumberFormat="1" applyFont="1" applyFill="1" applyBorder="1" applyAlignment="1">
      <alignment horizontal="center" vertical="center"/>
    </xf>
    <xf numFmtId="176" fontId="12" fillId="5" borderId="6" xfId="0" applyNumberFormat="1" applyFont="1" applyFill="1" applyBorder="1" applyAlignment="1">
      <alignment horizontal="center" vertical="center"/>
    </xf>
    <xf numFmtId="49" fontId="12" fillId="2" borderId="5" xfId="1" applyNumberFormat="1" applyFont="1" applyFill="1" applyBorder="1" applyAlignment="1">
      <alignment horizontal="center" vertical="center" wrapText="1" shrinkToFit="1"/>
    </xf>
    <xf numFmtId="49" fontId="12" fillId="2" borderId="8" xfId="1" applyNumberFormat="1" applyFont="1" applyFill="1" applyBorder="1" applyAlignment="1">
      <alignment horizontal="center" vertical="center" wrapText="1" shrinkToFit="1"/>
    </xf>
    <xf numFmtId="49" fontId="12" fillId="2" borderId="6" xfId="1" applyNumberFormat="1" applyFont="1" applyFill="1" applyBorder="1" applyAlignment="1">
      <alignment horizontal="center" vertical="center" wrapText="1" shrinkToFit="1"/>
    </xf>
    <xf numFmtId="0" fontId="4" fillId="3" borderId="5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 shrinkToFit="1"/>
    </xf>
    <xf numFmtId="176" fontId="13" fillId="4" borderId="5" xfId="0" applyNumberFormat="1" applyFont="1" applyFill="1" applyBorder="1" applyAlignment="1">
      <alignment horizontal="center" vertical="center"/>
    </xf>
    <xf numFmtId="176" fontId="13" fillId="4" borderId="6" xfId="0" applyNumberFormat="1" applyFont="1" applyFill="1" applyBorder="1" applyAlignment="1">
      <alignment horizontal="center" vertical="center"/>
    </xf>
    <xf numFmtId="0" fontId="6" fillId="2" borderId="5" xfId="0" quotePrefix="1" applyFont="1" applyFill="1" applyBorder="1" applyAlignment="1">
      <alignment horizontal="center" vertical="center" shrinkToFit="1"/>
    </xf>
    <xf numFmtId="0" fontId="6" fillId="2" borderId="8" xfId="0" quotePrefix="1" applyFont="1" applyFill="1" applyBorder="1" applyAlignment="1">
      <alignment horizontal="center" vertical="center" shrinkToFit="1"/>
    </xf>
    <xf numFmtId="0" fontId="6" fillId="2" borderId="6" xfId="0" quotePrefix="1" applyFont="1" applyFill="1" applyBorder="1" applyAlignment="1">
      <alignment horizontal="center" vertical="center" shrinkToFit="1"/>
    </xf>
    <xf numFmtId="0" fontId="6" fillId="2" borderId="5" xfId="0" quotePrefix="1" applyFont="1" applyFill="1" applyBorder="1" applyAlignment="1">
      <alignment horizontal="center" vertical="center"/>
    </xf>
    <xf numFmtId="0" fontId="6" fillId="2" borderId="8" xfId="0" quotePrefix="1" applyFont="1" applyFill="1" applyBorder="1" applyAlignment="1">
      <alignment horizontal="center" vertical="center"/>
    </xf>
    <xf numFmtId="0" fontId="6" fillId="2" borderId="6" xfId="0" quotePrefix="1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3" borderId="8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</cellXfs>
  <cellStyles count="7">
    <cellStyle name="一般" xfId="0" builtinId="0"/>
    <cellStyle name="一般 2" xfId="2"/>
    <cellStyle name="一般 3" xfId="4"/>
    <cellStyle name="一般_97學年度第2學期貧困學生午餐憑證簿預付的2" xfId="3"/>
    <cellStyle name="千分位" xfId="1" builtinId="3"/>
    <cellStyle name="千分位 2" xfId="5"/>
    <cellStyle name="千分位[0]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My%20Documents/&#23416;&#31821;_981224/1_&#20195;&#35506;&#37912;&#40670;&#36027;/2011-6-29-&#33457;&#34030;&#32291;&#25919;&#24220;&#21729;&#24037;&#27402;&#30410;&#31777;&#30410;&#34920;_&#213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目 錄"/>
      <sheetName val="考試"/>
      <sheetName val="任用"/>
      <sheetName val="留職停薪"/>
      <sheetName val="權益保障"/>
      <sheetName val="考績"/>
      <sheetName val="服務獎章"/>
      <sheetName val="請假"/>
      <sheetName val="休假補助"/>
      <sheetName val="俸級表"/>
      <sheetName val="級數表"/>
      <sheetName val="俸額表"/>
      <sheetName val="保險"/>
      <sheetName val="各項補助"/>
      <sheetName val="其他福利"/>
      <sheetName val="獎助慰問"/>
      <sheetName val="退休"/>
      <sheetName val="撫卹"/>
      <sheetName val="撫慰"/>
      <sheetName val="資遣"/>
      <sheetName val="退休人員"/>
      <sheetName val="敘薪(教)"/>
      <sheetName val="成績考核(教)"/>
      <sheetName val="退休(教)"/>
      <sheetName val="撫卹(教)"/>
      <sheetName val="技工工友"/>
      <sheetName val="約聘僱"/>
      <sheetName val="約用臨僱"/>
      <sheetName val="到離職"/>
      <sheetName val="出差規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簡任第14職等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W315"/>
  <sheetViews>
    <sheetView tabSelected="1" zoomScaleNormal="100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A4" sqref="A4:A6"/>
    </sheetView>
  </sheetViews>
  <sheetFormatPr defaultRowHeight="16.5"/>
  <cols>
    <col min="1" max="1" width="3.625" style="104" customWidth="1"/>
    <col min="2" max="2" width="4.875" style="105" customWidth="1"/>
    <col min="3" max="3" width="11" style="106" customWidth="1"/>
    <col min="4" max="4" width="2.25" style="106" customWidth="1"/>
    <col min="5" max="5" width="18.375" style="107" customWidth="1"/>
    <col min="6" max="6" width="10.25" style="107" customWidth="1"/>
    <col min="7" max="9" width="4.125" customWidth="1"/>
    <col min="10" max="10" width="4.25" customWidth="1"/>
    <col min="11" max="11" width="5.875" customWidth="1"/>
    <col min="12" max="12" width="5.625" customWidth="1"/>
    <col min="13" max="13" width="6" customWidth="1"/>
    <col min="14" max="14" width="10.625" customWidth="1"/>
    <col min="15" max="15" width="11.75" style="106" customWidth="1"/>
    <col min="16" max="21" width="0" hidden="1" customWidth="1"/>
    <col min="22" max="22" width="10.625" style="108" customWidth="1"/>
    <col min="23" max="23" width="13.125" style="106" customWidth="1"/>
  </cols>
  <sheetData>
    <row r="1" spans="1:23" s="3" customFormat="1" ht="27" customHeight="1">
      <c r="A1" s="1" t="s">
        <v>483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s="18" customFormat="1" ht="66" customHeight="1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7" t="s">
        <v>6</v>
      </c>
      <c r="G2" s="7" t="s">
        <v>7</v>
      </c>
      <c r="H2" s="7" t="s">
        <v>8</v>
      </c>
      <c r="I2" s="11" t="s">
        <v>9</v>
      </c>
      <c r="J2" s="11" t="s">
        <v>10</v>
      </c>
      <c r="K2" s="7" t="s">
        <v>11</v>
      </c>
      <c r="L2" s="7" t="s">
        <v>12</v>
      </c>
      <c r="M2" s="7" t="s">
        <v>13</v>
      </c>
      <c r="N2" s="12" t="s">
        <v>14</v>
      </c>
      <c r="O2" s="12" t="s">
        <v>15</v>
      </c>
      <c r="P2" s="13" t="s">
        <v>16</v>
      </c>
      <c r="Q2" s="13" t="s">
        <v>17</v>
      </c>
      <c r="R2" s="14" t="s">
        <v>18</v>
      </c>
      <c r="S2" s="13" t="s">
        <v>19</v>
      </c>
      <c r="T2" s="13" t="s">
        <v>20</v>
      </c>
      <c r="U2" s="15"/>
      <c r="V2" s="16" t="s">
        <v>21</v>
      </c>
      <c r="W2" s="12" t="s">
        <v>22</v>
      </c>
    </row>
    <row r="3" spans="1:23" s="18" customFormat="1" ht="25.5" customHeight="1">
      <c r="A3" s="19"/>
      <c r="B3" s="7"/>
      <c r="C3" s="20"/>
      <c r="D3" s="21"/>
      <c r="E3" s="10"/>
      <c r="F3" s="7"/>
      <c r="G3" s="22">
        <f>SUM(G4:G294)</f>
        <v>1881</v>
      </c>
      <c r="H3" s="22">
        <f t="shared" ref="H3:N3" si="0">SUM(H4:H294)</f>
        <v>252</v>
      </c>
      <c r="I3" s="23">
        <f t="shared" si="0"/>
        <v>34</v>
      </c>
      <c r="J3" s="22">
        <f t="shared" si="0"/>
        <v>2497</v>
      </c>
      <c r="K3" s="22">
        <f t="shared" si="0"/>
        <v>4664</v>
      </c>
      <c r="L3" s="7"/>
      <c r="M3" s="22">
        <f t="shared" si="0"/>
        <v>6538</v>
      </c>
      <c r="N3" s="22">
        <f t="shared" si="0"/>
        <v>6147960</v>
      </c>
      <c r="O3" s="5">
        <f>SUM(O4:O294)</f>
        <v>6147960</v>
      </c>
      <c r="P3" s="13"/>
      <c r="Q3" s="13"/>
      <c r="R3" s="14"/>
      <c r="S3" s="13"/>
      <c r="T3" s="13"/>
      <c r="U3" s="24"/>
      <c r="V3" s="5">
        <f>COUNTA(V4:V294)-2</f>
        <v>90</v>
      </c>
      <c r="W3" s="5">
        <f>SUM(W4:W294)</f>
        <v>4814425</v>
      </c>
    </row>
    <row r="4" spans="1:23" s="18" customFormat="1" ht="30" customHeight="1">
      <c r="A4" s="154" t="s">
        <v>23</v>
      </c>
      <c r="B4" s="157">
        <v>310</v>
      </c>
      <c r="C4" s="113" t="s">
        <v>24</v>
      </c>
      <c r="D4" s="25">
        <v>2</v>
      </c>
      <c r="E4" s="26" t="s">
        <v>25</v>
      </c>
      <c r="F4" s="27" t="s">
        <v>26</v>
      </c>
      <c r="G4" s="28">
        <v>6</v>
      </c>
      <c r="H4" s="28">
        <v>1</v>
      </c>
      <c r="I4" s="28">
        <v>0</v>
      </c>
      <c r="J4" s="28">
        <v>9</v>
      </c>
      <c r="K4" s="29">
        <f t="shared" ref="K4:K67" si="1">SUM(G4:J4)</f>
        <v>16</v>
      </c>
      <c r="L4" s="28">
        <v>70</v>
      </c>
      <c r="M4" s="30">
        <v>21</v>
      </c>
      <c r="N4" s="6">
        <f t="shared" ref="N4:N67" si="2">K4*M4*L4</f>
        <v>23520</v>
      </c>
      <c r="O4" s="160">
        <f>N5+N6+N4</f>
        <v>98630</v>
      </c>
      <c r="P4" s="13"/>
      <c r="Q4" s="13"/>
      <c r="R4" s="13"/>
      <c r="S4" s="13"/>
      <c r="T4" s="13"/>
      <c r="U4" s="31"/>
      <c r="V4" s="109" t="s">
        <v>27</v>
      </c>
      <c r="W4" s="117">
        <f>IF(V4="","",O4)</f>
        <v>98630</v>
      </c>
    </row>
    <row r="5" spans="1:23" s="18" customFormat="1" ht="30" customHeight="1">
      <c r="A5" s="155"/>
      <c r="B5" s="158"/>
      <c r="C5" s="124"/>
      <c r="D5" s="25">
        <v>2</v>
      </c>
      <c r="E5" s="26" t="s">
        <v>28</v>
      </c>
      <c r="F5" s="32" t="s">
        <v>29</v>
      </c>
      <c r="G5" s="28">
        <v>6</v>
      </c>
      <c r="H5" s="28">
        <v>1</v>
      </c>
      <c r="I5" s="33">
        <v>0</v>
      </c>
      <c r="J5" s="28">
        <v>13</v>
      </c>
      <c r="K5" s="8">
        <f t="shared" si="1"/>
        <v>20</v>
      </c>
      <c r="L5" s="28">
        <v>70</v>
      </c>
      <c r="M5" s="34">
        <v>30</v>
      </c>
      <c r="N5" s="6">
        <f t="shared" si="2"/>
        <v>42000</v>
      </c>
      <c r="O5" s="161"/>
      <c r="P5" s="13"/>
      <c r="Q5" s="13"/>
      <c r="R5" s="13"/>
      <c r="S5" s="13"/>
      <c r="T5" s="13"/>
      <c r="U5" s="35"/>
      <c r="V5" s="120"/>
      <c r="W5" s="119"/>
    </row>
    <row r="6" spans="1:23" s="18" customFormat="1" ht="30" customHeight="1">
      <c r="A6" s="156"/>
      <c r="B6" s="159"/>
      <c r="C6" s="114"/>
      <c r="D6" s="25">
        <v>3</v>
      </c>
      <c r="E6" s="26" t="s">
        <v>30</v>
      </c>
      <c r="F6" s="32" t="s">
        <v>31</v>
      </c>
      <c r="G6" s="28">
        <v>11</v>
      </c>
      <c r="H6" s="28">
        <v>0</v>
      </c>
      <c r="I6" s="28">
        <v>0</v>
      </c>
      <c r="J6" s="28">
        <v>0</v>
      </c>
      <c r="K6" s="29">
        <f t="shared" si="1"/>
        <v>11</v>
      </c>
      <c r="L6" s="28">
        <v>70</v>
      </c>
      <c r="M6" s="30">
        <v>43</v>
      </c>
      <c r="N6" s="6">
        <f t="shared" si="2"/>
        <v>33110</v>
      </c>
      <c r="O6" s="162"/>
      <c r="P6" s="13">
        <v>39</v>
      </c>
      <c r="Q6" s="13"/>
      <c r="R6" s="13">
        <v>24</v>
      </c>
      <c r="S6" s="13"/>
      <c r="T6" s="13"/>
      <c r="U6" s="36"/>
      <c r="V6" s="110"/>
      <c r="W6" s="118"/>
    </row>
    <row r="7" spans="1:23" s="18" customFormat="1" ht="30" customHeight="1">
      <c r="A7" s="111">
        <v>2</v>
      </c>
      <c r="B7" s="111">
        <v>311</v>
      </c>
      <c r="C7" s="113" t="s">
        <v>32</v>
      </c>
      <c r="D7" s="37">
        <v>1</v>
      </c>
      <c r="E7" s="38" t="s">
        <v>0</v>
      </c>
      <c r="F7" s="32" t="s">
        <v>33</v>
      </c>
      <c r="G7" s="28">
        <v>0</v>
      </c>
      <c r="H7" s="28">
        <v>6</v>
      </c>
      <c r="I7" s="28">
        <v>0</v>
      </c>
      <c r="J7" s="28">
        <v>10</v>
      </c>
      <c r="K7" s="29">
        <f t="shared" si="1"/>
        <v>16</v>
      </c>
      <c r="L7" s="28">
        <v>70</v>
      </c>
      <c r="M7" s="28">
        <v>20</v>
      </c>
      <c r="N7" s="6">
        <f t="shared" si="2"/>
        <v>22400</v>
      </c>
      <c r="O7" s="115">
        <f>N7+N8</f>
        <v>103670</v>
      </c>
      <c r="P7" s="39"/>
      <c r="Q7" s="39"/>
      <c r="R7" s="39"/>
      <c r="S7" s="13"/>
      <c r="T7" s="13"/>
      <c r="U7" s="31"/>
      <c r="V7" s="109" t="s">
        <v>34</v>
      </c>
      <c r="W7" s="117">
        <f>IF(V7="","",O7)</f>
        <v>103670</v>
      </c>
    </row>
    <row r="8" spans="1:23" s="18" customFormat="1" ht="30" customHeight="1">
      <c r="A8" s="112"/>
      <c r="B8" s="112">
        <v>311</v>
      </c>
      <c r="C8" s="114"/>
      <c r="D8" s="25">
        <v>3</v>
      </c>
      <c r="E8" s="26" t="s">
        <v>30</v>
      </c>
      <c r="F8" s="32" t="s">
        <v>31</v>
      </c>
      <c r="G8" s="28">
        <v>27</v>
      </c>
      <c r="H8" s="28">
        <v>0</v>
      </c>
      <c r="I8" s="28">
        <v>0</v>
      </c>
      <c r="J8" s="28">
        <v>0</v>
      </c>
      <c r="K8" s="29">
        <f t="shared" si="1"/>
        <v>27</v>
      </c>
      <c r="L8" s="28">
        <v>70</v>
      </c>
      <c r="M8" s="28">
        <v>43</v>
      </c>
      <c r="N8" s="6">
        <f t="shared" si="2"/>
        <v>81270</v>
      </c>
      <c r="O8" s="116"/>
      <c r="P8" s="13"/>
      <c r="Q8" s="13"/>
      <c r="R8" s="13"/>
      <c r="S8" s="13"/>
      <c r="T8" s="13"/>
      <c r="U8" s="35"/>
      <c r="V8" s="110"/>
      <c r="W8" s="118"/>
    </row>
    <row r="9" spans="1:23" s="18" customFormat="1" ht="30" customHeight="1">
      <c r="A9" s="111">
        <v>3</v>
      </c>
      <c r="B9" s="111">
        <v>312</v>
      </c>
      <c r="C9" s="113" t="s">
        <v>35</v>
      </c>
      <c r="D9" s="25">
        <v>1</v>
      </c>
      <c r="E9" s="26" t="s">
        <v>36</v>
      </c>
      <c r="F9" s="32" t="s">
        <v>37</v>
      </c>
      <c r="G9" s="28">
        <v>18</v>
      </c>
      <c r="H9" s="28">
        <v>6</v>
      </c>
      <c r="I9" s="28">
        <v>0</v>
      </c>
      <c r="J9" s="28">
        <v>8</v>
      </c>
      <c r="K9" s="29">
        <f t="shared" si="1"/>
        <v>32</v>
      </c>
      <c r="L9" s="28">
        <v>70</v>
      </c>
      <c r="M9" s="28">
        <v>20</v>
      </c>
      <c r="N9" s="6">
        <f t="shared" si="2"/>
        <v>44800</v>
      </c>
      <c r="O9" s="115">
        <f>N9+N10</f>
        <v>98980</v>
      </c>
      <c r="P9" s="13"/>
      <c r="Q9" s="13"/>
      <c r="R9" s="13"/>
      <c r="S9" s="13"/>
      <c r="T9" s="13"/>
      <c r="U9" s="40"/>
      <c r="V9" s="109"/>
      <c r="W9" s="117" t="str">
        <f>IF(V9="","",O9)</f>
        <v/>
      </c>
    </row>
    <row r="10" spans="1:23" s="18" customFormat="1" ht="30" customHeight="1">
      <c r="A10" s="112">
        <v>3</v>
      </c>
      <c r="B10" s="112">
        <v>312</v>
      </c>
      <c r="C10" s="114" t="s">
        <v>35</v>
      </c>
      <c r="D10" s="25">
        <v>3</v>
      </c>
      <c r="E10" s="26" t="s">
        <v>30</v>
      </c>
      <c r="F10" s="27" t="s">
        <v>38</v>
      </c>
      <c r="G10" s="30">
        <v>18</v>
      </c>
      <c r="H10" s="28">
        <v>0</v>
      </c>
      <c r="I10" s="28">
        <v>0</v>
      </c>
      <c r="J10" s="28">
        <v>0</v>
      </c>
      <c r="K10" s="29">
        <f t="shared" si="1"/>
        <v>18</v>
      </c>
      <c r="L10" s="28">
        <v>70</v>
      </c>
      <c r="M10" s="30">
        <v>43</v>
      </c>
      <c r="N10" s="6">
        <f t="shared" si="2"/>
        <v>54180</v>
      </c>
      <c r="O10" s="116"/>
      <c r="P10" s="13">
        <v>40</v>
      </c>
      <c r="Q10" s="39" t="s">
        <v>39</v>
      </c>
      <c r="R10" s="13"/>
      <c r="S10" s="13"/>
      <c r="T10" s="13"/>
      <c r="U10" s="41"/>
      <c r="V10" s="110"/>
      <c r="W10" s="118"/>
    </row>
    <row r="11" spans="1:23" s="18" customFormat="1" ht="30" customHeight="1">
      <c r="A11" s="111">
        <v>4</v>
      </c>
      <c r="B11" s="111">
        <v>313</v>
      </c>
      <c r="C11" s="113" t="s">
        <v>40</v>
      </c>
      <c r="D11" s="25">
        <v>1</v>
      </c>
      <c r="E11" s="26" t="s">
        <v>36</v>
      </c>
      <c r="F11" s="27" t="s">
        <v>37</v>
      </c>
      <c r="G11" s="30">
        <v>0</v>
      </c>
      <c r="H11" s="28">
        <v>3</v>
      </c>
      <c r="I11" s="28">
        <v>0</v>
      </c>
      <c r="J11" s="28">
        <v>0</v>
      </c>
      <c r="K11" s="29">
        <f t="shared" si="1"/>
        <v>3</v>
      </c>
      <c r="L11" s="28">
        <v>70</v>
      </c>
      <c r="M11" s="30">
        <v>20</v>
      </c>
      <c r="N11" s="6">
        <f t="shared" si="2"/>
        <v>4200</v>
      </c>
      <c r="O11" s="115">
        <f>SUM(N11:N12)</f>
        <v>34300</v>
      </c>
      <c r="P11" s="13"/>
      <c r="Q11" s="39"/>
      <c r="R11" s="13"/>
      <c r="S11" s="13"/>
      <c r="T11" s="13"/>
      <c r="U11" s="41"/>
      <c r="V11" s="109" t="s">
        <v>41</v>
      </c>
      <c r="W11" s="117">
        <f>IF(V11="","",O11)</f>
        <v>34300</v>
      </c>
    </row>
    <row r="12" spans="1:23" s="18" customFormat="1" ht="30" customHeight="1">
      <c r="A12" s="112">
        <v>4</v>
      </c>
      <c r="B12" s="112">
        <v>313</v>
      </c>
      <c r="C12" s="114" t="s">
        <v>40</v>
      </c>
      <c r="D12" s="25">
        <v>3</v>
      </c>
      <c r="E12" s="26" t="s">
        <v>30</v>
      </c>
      <c r="F12" s="27" t="s">
        <v>31</v>
      </c>
      <c r="G12" s="30">
        <v>10</v>
      </c>
      <c r="H12" s="30">
        <v>0</v>
      </c>
      <c r="I12" s="30">
        <v>0</v>
      </c>
      <c r="J12" s="30">
        <v>0</v>
      </c>
      <c r="K12" s="29">
        <f t="shared" si="1"/>
        <v>10</v>
      </c>
      <c r="L12" s="28">
        <v>70</v>
      </c>
      <c r="M12" s="30">
        <v>43</v>
      </c>
      <c r="N12" s="6">
        <f t="shared" si="2"/>
        <v>30100</v>
      </c>
      <c r="O12" s="116"/>
      <c r="P12" s="42">
        <v>36</v>
      </c>
      <c r="Q12" s="13"/>
      <c r="R12" s="13">
        <v>18</v>
      </c>
      <c r="S12" s="42"/>
      <c r="T12" s="42"/>
      <c r="U12" s="41"/>
      <c r="V12" s="110"/>
      <c r="W12" s="118"/>
    </row>
    <row r="13" spans="1:23" s="18" customFormat="1" ht="30" customHeight="1">
      <c r="A13" s="111">
        <v>5</v>
      </c>
      <c r="B13" s="111">
        <v>315</v>
      </c>
      <c r="C13" s="113" t="s">
        <v>42</v>
      </c>
      <c r="D13" s="25">
        <v>1</v>
      </c>
      <c r="E13" s="26" t="s">
        <v>36</v>
      </c>
      <c r="F13" s="32" t="s">
        <v>37</v>
      </c>
      <c r="G13" s="28">
        <v>7</v>
      </c>
      <c r="H13" s="28">
        <v>1</v>
      </c>
      <c r="I13" s="28">
        <v>0</v>
      </c>
      <c r="J13" s="28">
        <v>99</v>
      </c>
      <c r="K13" s="29">
        <f t="shared" si="1"/>
        <v>107</v>
      </c>
      <c r="L13" s="28">
        <v>70</v>
      </c>
      <c r="M13" s="28">
        <v>20</v>
      </c>
      <c r="N13" s="6">
        <f t="shared" si="2"/>
        <v>149800</v>
      </c>
      <c r="O13" s="115">
        <f>N13+N14+N15+N16+N17+N18</f>
        <v>294070</v>
      </c>
      <c r="P13" s="39"/>
      <c r="Q13" s="39" t="s">
        <v>39</v>
      </c>
      <c r="R13" s="13"/>
      <c r="S13" s="42"/>
      <c r="T13" s="42"/>
      <c r="U13" s="31"/>
      <c r="V13" s="109" t="s">
        <v>43</v>
      </c>
      <c r="W13" s="117">
        <f>IF(V13="","",O13)</f>
        <v>294070</v>
      </c>
    </row>
    <row r="14" spans="1:23" s="18" customFormat="1" ht="30" customHeight="1">
      <c r="A14" s="132"/>
      <c r="B14" s="132">
        <v>315</v>
      </c>
      <c r="C14" s="124"/>
      <c r="D14" s="37">
        <v>2</v>
      </c>
      <c r="E14" s="26" t="s">
        <v>44</v>
      </c>
      <c r="F14" s="32" t="s">
        <v>45</v>
      </c>
      <c r="G14" s="28">
        <v>1</v>
      </c>
      <c r="H14" s="28">
        <v>1</v>
      </c>
      <c r="I14" s="28">
        <v>0</v>
      </c>
      <c r="J14" s="28">
        <v>28</v>
      </c>
      <c r="K14" s="29">
        <f t="shared" si="1"/>
        <v>30</v>
      </c>
      <c r="L14" s="28">
        <v>70</v>
      </c>
      <c r="M14" s="28">
        <v>30</v>
      </c>
      <c r="N14" s="6">
        <f t="shared" si="2"/>
        <v>63000</v>
      </c>
      <c r="O14" s="125"/>
      <c r="P14" s="39"/>
      <c r="Q14" s="39"/>
      <c r="R14" s="13"/>
      <c r="S14" s="42"/>
      <c r="T14" s="42"/>
      <c r="U14" s="35"/>
      <c r="V14" s="120"/>
      <c r="W14" s="119"/>
    </row>
    <row r="15" spans="1:23" s="18" customFormat="1" ht="30" customHeight="1">
      <c r="A15" s="132"/>
      <c r="B15" s="132">
        <v>315</v>
      </c>
      <c r="C15" s="124"/>
      <c r="D15" s="25">
        <v>2</v>
      </c>
      <c r="E15" s="26" t="s">
        <v>46</v>
      </c>
      <c r="F15" s="32" t="s">
        <v>47</v>
      </c>
      <c r="G15" s="28">
        <v>0</v>
      </c>
      <c r="H15" s="28">
        <v>0</v>
      </c>
      <c r="I15" s="28">
        <v>0</v>
      </c>
      <c r="J15" s="28">
        <v>90</v>
      </c>
      <c r="K15" s="29">
        <f t="shared" si="1"/>
        <v>90</v>
      </c>
      <c r="L15" s="28">
        <v>70</v>
      </c>
      <c r="M15" s="28">
        <v>2</v>
      </c>
      <c r="N15" s="6">
        <f t="shared" si="2"/>
        <v>12600</v>
      </c>
      <c r="O15" s="125"/>
      <c r="P15" s="42"/>
      <c r="Q15" s="13"/>
      <c r="R15" s="13"/>
      <c r="S15" s="42"/>
      <c r="T15" s="42"/>
      <c r="U15" s="35"/>
      <c r="V15" s="120"/>
      <c r="W15" s="119"/>
    </row>
    <row r="16" spans="1:23" s="18" customFormat="1" ht="30" customHeight="1">
      <c r="A16" s="132"/>
      <c r="B16" s="132">
        <v>315</v>
      </c>
      <c r="C16" s="124"/>
      <c r="D16" s="25">
        <v>3</v>
      </c>
      <c r="E16" s="26" t="s">
        <v>30</v>
      </c>
      <c r="F16" s="32" t="s">
        <v>48</v>
      </c>
      <c r="G16" s="28">
        <v>9</v>
      </c>
      <c r="H16" s="28">
        <v>0</v>
      </c>
      <c r="I16" s="28">
        <v>0</v>
      </c>
      <c r="J16" s="28">
        <v>0</v>
      </c>
      <c r="K16" s="29">
        <f t="shared" si="1"/>
        <v>9</v>
      </c>
      <c r="L16" s="28">
        <v>70</v>
      </c>
      <c r="M16" s="28">
        <v>3</v>
      </c>
      <c r="N16" s="6">
        <f t="shared" si="2"/>
        <v>1890</v>
      </c>
      <c r="O16" s="125"/>
      <c r="P16" s="42"/>
      <c r="Q16" s="13"/>
      <c r="R16" s="13"/>
      <c r="S16" s="42"/>
      <c r="T16" s="42"/>
      <c r="U16" s="35"/>
      <c r="V16" s="120"/>
      <c r="W16" s="119"/>
    </row>
    <row r="17" spans="1:23" s="18" customFormat="1" ht="30" customHeight="1">
      <c r="A17" s="132"/>
      <c r="B17" s="132">
        <v>315</v>
      </c>
      <c r="C17" s="124"/>
      <c r="D17" s="25">
        <v>3</v>
      </c>
      <c r="E17" s="26" t="s">
        <v>49</v>
      </c>
      <c r="F17" s="27" t="s">
        <v>31</v>
      </c>
      <c r="G17" s="28">
        <v>18</v>
      </c>
      <c r="H17" s="28">
        <v>0</v>
      </c>
      <c r="I17" s="28">
        <v>0</v>
      </c>
      <c r="J17" s="28">
        <v>0</v>
      </c>
      <c r="K17" s="29">
        <f t="shared" si="1"/>
        <v>18</v>
      </c>
      <c r="L17" s="28">
        <v>70</v>
      </c>
      <c r="M17" s="28">
        <v>43</v>
      </c>
      <c r="N17" s="6">
        <f t="shared" si="2"/>
        <v>54180</v>
      </c>
      <c r="O17" s="125"/>
      <c r="P17" s="42"/>
      <c r="Q17" s="13"/>
      <c r="R17" s="13"/>
      <c r="S17" s="42"/>
      <c r="T17" s="42"/>
      <c r="U17" s="35"/>
      <c r="V17" s="120"/>
      <c r="W17" s="119"/>
    </row>
    <row r="18" spans="1:23" s="18" customFormat="1" ht="30" customHeight="1">
      <c r="A18" s="112"/>
      <c r="B18" s="112">
        <v>315</v>
      </c>
      <c r="C18" s="114"/>
      <c r="D18" s="25">
        <v>3</v>
      </c>
      <c r="E18" s="26" t="s">
        <v>30</v>
      </c>
      <c r="F18" s="32" t="s">
        <v>50</v>
      </c>
      <c r="G18" s="28">
        <v>9</v>
      </c>
      <c r="H18" s="28">
        <v>0</v>
      </c>
      <c r="I18" s="28">
        <v>0</v>
      </c>
      <c r="J18" s="28">
        <v>0</v>
      </c>
      <c r="K18" s="29">
        <f t="shared" si="1"/>
        <v>9</v>
      </c>
      <c r="L18" s="28">
        <v>70</v>
      </c>
      <c r="M18" s="28">
        <v>20</v>
      </c>
      <c r="N18" s="6">
        <f t="shared" si="2"/>
        <v>12600</v>
      </c>
      <c r="O18" s="116"/>
      <c r="P18" s="42"/>
      <c r="Q18" s="13"/>
      <c r="R18" s="43" t="s">
        <v>51</v>
      </c>
      <c r="S18" s="42"/>
      <c r="T18" s="42"/>
      <c r="U18" s="36"/>
      <c r="V18" s="110"/>
      <c r="W18" s="118"/>
    </row>
    <row r="19" spans="1:23" s="18" customFormat="1" ht="30" customHeight="1">
      <c r="A19" s="111">
        <v>6</v>
      </c>
      <c r="B19" s="111">
        <v>316</v>
      </c>
      <c r="C19" s="113" t="s">
        <v>52</v>
      </c>
      <c r="D19" s="25">
        <v>2</v>
      </c>
      <c r="E19" s="26" t="s">
        <v>53</v>
      </c>
      <c r="F19" s="27" t="s">
        <v>54</v>
      </c>
      <c r="G19" s="28">
        <v>0</v>
      </c>
      <c r="H19" s="28">
        <v>0</v>
      </c>
      <c r="I19" s="28">
        <v>0</v>
      </c>
      <c r="J19" s="28">
        <v>11</v>
      </c>
      <c r="K19" s="29">
        <f t="shared" si="1"/>
        <v>11</v>
      </c>
      <c r="L19" s="28">
        <v>70</v>
      </c>
      <c r="M19" s="30">
        <v>43</v>
      </c>
      <c r="N19" s="6">
        <f t="shared" si="2"/>
        <v>33110</v>
      </c>
      <c r="O19" s="115">
        <f>N19+N20</f>
        <v>213710</v>
      </c>
      <c r="P19" s="42"/>
      <c r="Q19" s="13"/>
      <c r="R19" s="13"/>
      <c r="S19" s="42"/>
      <c r="T19" s="42"/>
      <c r="U19" s="31"/>
      <c r="V19" s="109" t="s">
        <v>55</v>
      </c>
      <c r="W19" s="117">
        <f>IF(V19="","",O19)</f>
        <v>213710</v>
      </c>
    </row>
    <row r="20" spans="1:23" s="18" customFormat="1" ht="30" customHeight="1">
      <c r="A20" s="112">
        <v>6</v>
      </c>
      <c r="B20" s="112">
        <v>316</v>
      </c>
      <c r="C20" s="114" t="s">
        <v>52</v>
      </c>
      <c r="D20" s="25">
        <v>3</v>
      </c>
      <c r="E20" s="26" t="s">
        <v>30</v>
      </c>
      <c r="F20" s="32" t="s">
        <v>56</v>
      </c>
      <c r="G20" s="28">
        <v>60</v>
      </c>
      <c r="H20" s="28">
        <v>0</v>
      </c>
      <c r="I20" s="28">
        <v>0</v>
      </c>
      <c r="J20" s="28">
        <v>0</v>
      </c>
      <c r="K20" s="29">
        <f t="shared" si="1"/>
        <v>60</v>
      </c>
      <c r="L20" s="28">
        <v>70</v>
      </c>
      <c r="M20" s="30">
        <v>43</v>
      </c>
      <c r="N20" s="6">
        <f t="shared" si="2"/>
        <v>180600</v>
      </c>
      <c r="O20" s="116"/>
      <c r="P20" s="42"/>
      <c r="Q20" s="13"/>
      <c r="R20" s="13"/>
      <c r="S20" s="42"/>
      <c r="T20" s="42"/>
      <c r="U20" s="36"/>
      <c r="V20" s="110"/>
      <c r="W20" s="118"/>
    </row>
    <row r="21" spans="1:23" s="18" customFormat="1" ht="30" customHeight="1">
      <c r="A21" s="111">
        <v>7</v>
      </c>
      <c r="B21" s="111">
        <v>317</v>
      </c>
      <c r="C21" s="113" t="s">
        <v>57</v>
      </c>
      <c r="D21" s="37">
        <v>1</v>
      </c>
      <c r="E21" s="38" t="s">
        <v>0</v>
      </c>
      <c r="F21" s="32" t="s">
        <v>58</v>
      </c>
      <c r="G21" s="28">
        <v>13</v>
      </c>
      <c r="H21" s="28">
        <v>0</v>
      </c>
      <c r="I21" s="28">
        <v>0</v>
      </c>
      <c r="J21" s="28">
        <v>0</v>
      </c>
      <c r="K21" s="29">
        <f t="shared" si="1"/>
        <v>13</v>
      </c>
      <c r="L21" s="28">
        <v>70</v>
      </c>
      <c r="M21" s="28">
        <v>43</v>
      </c>
      <c r="N21" s="6">
        <f t="shared" si="2"/>
        <v>39130</v>
      </c>
      <c r="O21" s="115">
        <f>N21+N22</f>
        <v>40530</v>
      </c>
      <c r="P21" s="42"/>
      <c r="Q21" s="13"/>
      <c r="R21" s="13"/>
      <c r="S21" s="42"/>
      <c r="T21" s="42"/>
      <c r="U21" s="31"/>
      <c r="V21" s="109"/>
      <c r="W21" s="117" t="str">
        <f>IF(V21="","",O21)</f>
        <v/>
      </c>
    </row>
    <row r="22" spans="1:23" s="18" customFormat="1" ht="30" customHeight="1">
      <c r="A22" s="112">
        <v>7</v>
      </c>
      <c r="B22" s="112">
        <v>317</v>
      </c>
      <c r="C22" s="114" t="s">
        <v>57</v>
      </c>
      <c r="D22" s="25">
        <v>2</v>
      </c>
      <c r="E22" s="26" t="s">
        <v>59</v>
      </c>
      <c r="F22" s="32" t="s">
        <v>37</v>
      </c>
      <c r="G22" s="28">
        <v>1</v>
      </c>
      <c r="H22" s="28">
        <v>0</v>
      </c>
      <c r="I22" s="28">
        <v>0</v>
      </c>
      <c r="J22" s="28">
        <v>0</v>
      </c>
      <c r="K22" s="29">
        <f t="shared" si="1"/>
        <v>1</v>
      </c>
      <c r="L22" s="28">
        <v>70</v>
      </c>
      <c r="M22" s="30">
        <v>20</v>
      </c>
      <c r="N22" s="6">
        <f t="shared" si="2"/>
        <v>1400</v>
      </c>
      <c r="O22" s="116"/>
      <c r="P22" s="42"/>
      <c r="Q22" s="13"/>
      <c r="R22" s="13"/>
      <c r="S22" s="42"/>
      <c r="T22" s="42"/>
      <c r="U22" s="36"/>
      <c r="V22" s="110"/>
      <c r="W22" s="118"/>
    </row>
    <row r="23" spans="1:23" s="18" customFormat="1" ht="30" customHeight="1">
      <c r="A23" s="111">
        <v>8</v>
      </c>
      <c r="B23" s="111">
        <v>318</v>
      </c>
      <c r="C23" s="113" t="s">
        <v>60</v>
      </c>
      <c r="D23" s="37">
        <v>1</v>
      </c>
      <c r="E23" s="38" t="s">
        <v>0</v>
      </c>
      <c r="F23" s="32" t="s">
        <v>61</v>
      </c>
      <c r="G23" s="28">
        <v>0</v>
      </c>
      <c r="H23" s="28">
        <v>9</v>
      </c>
      <c r="I23" s="28">
        <v>0</v>
      </c>
      <c r="J23" s="28">
        <v>59</v>
      </c>
      <c r="K23" s="29">
        <f t="shared" si="1"/>
        <v>68</v>
      </c>
      <c r="L23" s="30">
        <v>70</v>
      </c>
      <c r="M23" s="30">
        <v>15</v>
      </c>
      <c r="N23" s="6">
        <f t="shared" si="2"/>
        <v>71400</v>
      </c>
      <c r="O23" s="115">
        <f>N23+N24</f>
        <v>98490</v>
      </c>
      <c r="P23" s="42"/>
      <c r="Q23" s="13"/>
      <c r="R23" s="13"/>
      <c r="S23" s="42"/>
      <c r="T23" s="42"/>
      <c r="U23" s="31"/>
      <c r="V23" s="109" t="s">
        <v>62</v>
      </c>
      <c r="W23" s="117">
        <f>IF(V23="","",O23)</f>
        <v>98490</v>
      </c>
    </row>
    <row r="24" spans="1:23" s="18" customFormat="1" ht="30" customHeight="1">
      <c r="A24" s="112">
        <v>8</v>
      </c>
      <c r="B24" s="112">
        <v>318</v>
      </c>
      <c r="C24" s="114" t="s">
        <v>60</v>
      </c>
      <c r="D24" s="25">
        <v>3</v>
      </c>
      <c r="E24" s="26" t="s">
        <v>30</v>
      </c>
      <c r="F24" s="32" t="s">
        <v>31</v>
      </c>
      <c r="G24" s="28">
        <v>9</v>
      </c>
      <c r="H24" s="28">
        <v>0</v>
      </c>
      <c r="I24" s="28">
        <v>0</v>
      </c>
      <c r="J24" s="28">
        <v>0</v>
      </c>
      <c r="K24" s="29">
        <f t="shared" si="1"/>
        <v>9</v>
      </c>
      <c r="L24" s="28">
        <v>70</v>
      </c>
      <c r="M24" s="30">
        <v>43</v>
      </c>
      <c r="N24" s="6">
        <f t="shared" si="2"/>
        <v>27090</v>
      </c>
      <c r="O24" s="116"/>
      <c r="P24" s="42">
        <v>15</v>
      </c>
      <c r="Q24" s="13"/>
      <c r="R24" s="43" t="s">
        <v>63</v>
      </c>
      <c r="S24" s="42"/>
      <c r="T24" s="42"/>
      <c r="U24" s="36"/>
      <c r="V24" s="110"/>
      <c r="W24" s="118"/>
    </row>
    <row r="25" spans="1:23" s="18" customFormat="1" ht="30" customHeight="1">
      <c r="A25" s="121">
        <v>23</v>
      </c>
      <c r="B25" s="121">
        <v>320</v>
      </c>
      <c r="C25" s="113" t="s">
        <v>64</v>
      </c>
      <c r="D25" s="37">
        <v>1</v>
      </c>
      <c r="E25" s="38" t="s">
        <v>0</v>
      </c>
      <c r="F25" s="32" t="s">
        <v>65</v>
      </c>
      <c r="G25" s="28">
        <v>42</v>
      </c>
      <c r="H25" s="28">
        <v>5</v>
      </c>
      <c r="I25" s="28">
        <v>0</v>
      </c>
      <c r="J25" s="28">
        <v>0</v>
      </c>
      <c r="K25" s="29">
        <f t="shared" si="1"/>
        <v>47</v>
      </c>
      <c r="L25" s="28">
        <v>70</v>
      </c>
      <c r="M25" s="28">
        <v>20</v>
      </c>
      <c r="N25" s="6">
        <f t="shared" si="2"/>
        <v>65800</v>
      </c>
      <c r="O25" s="115">
        <f>SUM(N25:N28)</f>
        <v>150920</v>
      </c>
      <c r="P25" s="42"/>
      <c r="Q25" s="13"/>
      <c r="R25" s="13"/>
      <c r="S25" s="42"/>
      <c r="T25" s="42"/>
      <c r="U25" s="41"/>
      <c r="V25" s="109"/>
      <c r="W25" s="117" t="str">
        <f>IF(V25="","",O25)</f>
        <v/>
      </c>
    </row>
    <row r="26" spans="1:23" s="18" customFormat="1" ht="30" customHeight="1">
      <c r="A26" s="122">
        <v>23</v>
      </c>
      <c r="B26" s="122"/>
      <c r="C26" s="124"/>
      <c r="D26" s="37">
        <v>2</v>
      </c>
      <c r="E26" s="26" t="s">
        <v>66</v>
      </c>
      <c r="F26" s="32" t="s">
        <v>67</v>
      </c>
      <c r="G26" s="28">
        <v>0</v>
      </c>
      <c r="H26" s="28">
        <v>0</v>
      </c>
      <c r="I26" s="28">
        <v>0</v>
      </c>
      <c r="J26" s="28">
        <v>25</v>
      </c>
      <c r="K26" s="29">
        <f t="shared" si="1"/>
        <v>25</v>
      </c>
      <c r="L26" s="28">
        <v>70</v>
      </c>
      <c r="M26" s="28">
        <v>10</v>
      </c>
      <c r="N26" s="6">
        <f t="shared" si="2"/>
        <v>17500</v>
      </c>
      <c r="O26" s="125"/>
      <c r="P26" s="42"/>
      <c r="Q26" s="13"/>
      <c r="R26" s="13"/>
      <c r="S26" s="42"/>
      <c r="T26" s="42"/>
      <c r="U26" s="44"/>
      <c r="V26" s="120"/>
      <c r="W26" s="119"/>
    </row>
    <row r="27" spans="1:23" s="18" customFormat="1" ht="30" customHeight="1">
      <c r="A27" s="122">
        <v>23</v>
      </c>
      <c r="B27" s="122"/>
      <c r="C27" s="124"/>
      <c r="D27" s="37">
        <v>3</v>
      </c>
      <c r="E27" s="26" t="s">
        <v>68</v>
      </c>
      <c r="F27" s="32" t="s">
        <v>69</v>
      </c>
      <c r="G27" s="28">
        <v>42</v>
      </c>
      <c r="H27" s="28">
        <v>0</v>
      </c>
      <c r="I27" s="28">
        <v>0</v>
      </c>
      <c r="J27" s="28">
        <v>0</v>
      </c>
      <c r="K27" s="29">
        <f t="shared" si="1"/>
        <v>42</v>
      </c>
      <c r="L27" s="28">
        <v>70</v>
      </c>
      <c r="M27" s="28">
        <v>8</v>
      </c>
      <c r="N27" s="6">
        <f t="shared" si="2"/>
        <v>23520</v>
      </c>
      <c r="O27" s="125"/>
      <c r="P27" s="42"/>
      <c r="Q27" s="13"/>
      <c r="R27" s="13"/>
      <c r="S27" s="42"/>
      <c r="T27" s="42"/>
      <c r="U27" s="45"/>
      <c r="V27" s="120"/>
      <c r="W27" s="119"/>
    </row>
    <row r="28" spans="1:23" s="18" customFormat="1" ht="30" customHeight="1">
      <c r="A28" s="123">
        <v>23</v>
      </c>
      <c r="B28" s="123"/>
      <c r="C28" s="114"/>
      <c r="D28" s="25">
        <v>3</v>
      </c>
      <c r="E28" s="26" t="s">
        <v>30</v>
      </c>
      <c r="F28" s="32" t="s">
        <v>70</v>
      </c>
      <c r="G28" s="28">
        <v>42</v>
      </c>
      <c r="H28" s="28">
        <v>0</v>
      </c>
      <c r="I28" s="28">
        <v>0</v>
      </c>
      <c r="J28" s="28">
        <v>0</v>
      </c>
      <c r="K28" s="29">
        <f t="shared" si="1"/>
        <v>42</v>
      </c>
      <c r="L28" s="28">
        <v>70</v>
      </c>
      <c r="M28" s="28">
        <v>15</v>
      </c>
      <c r="N28" s="6">
        <f t="shared" si="2"/>
        <v>44100</v>
      </c>
      <c r="O28" s="116"/>
      <c r="P28" s="42"/>
      <c r="Q28" s="13"/>
      <c r="R28" s="13"/>
      <c r="S28" s="42"/>
      <c r="T28" s="42"/>
      <c r="U28" s="46"/>
      <c r="V28" s="110"/>
      <c r="W28" s="118"/>
    </row>
    <row r="29" spans="1:23" s="18" customFormat="1" ht="36" customHeight="1">
      <c r="A29" s="47">
        <v>9</v>
      </c>
      <c r="B29" s="48">
        <v>321</v>
      </c>
      <c r="C29" s="8" t="s">
        <v>71</v>
      </c>
      <c r="D29" s="25">
        <v>3</v>
      </c>
      <c r="E29" s="26" t="s">
        <v>30</v>
      </c>
      <c r="F29" s="32" t="s">
        <v>31</v>
      </c>
      <c r="G29" s="28">
        <v>8</v>
      </c>
      <c r="H29" s="28">
        <v>0</v>
      </c>
      <c r="I29" s="28">
        <v>0</v>
      </c>
      <c r="J29" s="28">
        <v>0</v>
      </c>
      <c r="K29" s="29">
        <f t="shared" si="1"/>
        <v>8</v>
      </c>
      <c r="L29" s="28">
        <v>70</v>
      </c>
      <c r="M29" s="28">
        <v>43</v>
      </c>
      <c r="N29" s="6">
        <f t="shared" si="2"/>
        <v>24080</v>
      </c>
      <c r="O29" s="49">
        <f>N29</f>
        <v>24080</v>
      </c>
      <c r="P29" s="42">
        <v>29</v>
      </c>
      <c r="Q29" s="13">
        <v>1</v>
      </c>
      <c r="R29" s="13"/>
      <c r="S29" s="42"/>
      <c r="T29" s="42"/>
      <c r="U29" s="44"/>
      <c r="V29" s="50" t="s">
        <v>72</v>
      </c>
      <c r="W29" s="51">
        <v>13650</v>
      </c>
    </row>
    <row r="30" spans="1:23" s="18" customFormat="1" ht="30" customHeight="1">
      <c r="A30" s="111">
        <v>10</v>
      </c>
      <c r="B30" s="111">
        <v>322</v>
      </c>
      <c r="C30" s="113" t="s">
        <v>73</v>
      </c>
      <c r="D30" s="37">
        <v>1</v>
      </c>
      <c r="E30" s="38" t="s">
        <v>0</v>
      </c>
      <c r="F30" s="32" t="s">
        <v>65</v>
      </c>
      <c r="G30" s="28">
        <v>0</v>
      </c>
      <c r="H30" s="28">
        <v>0</v>
      </c>
      <c r="I30" s="28">
        <v>0</v>
      </c>
      <c r="J30" s="28">
        <v>40</v>
      </c>
      <c r="K30" s="29">
        <f t="shared" si="1"/>
        <v>40</v>
      </c>
      <c r="L30" s="28">
        <v>70</v>
      </c>
      <c r="M30" s="28">
        <v>20</v>
      </c>
      <c r="N30" s="6">
        <f t="shared" si="2"/>
        <v>56000</v>
      </c>
      <c r="O30" s="115">
        <f>N30+N31+N32</f>
        <v>99330</v>
      </c>
      <c r="P30" s="52"/>
      <c r="Q30" s="53"/>
      <c r="R30" s="53"/>
      <c r="S30" s="52"/>
      <c r="T30" s="52"/>
      <c r="U30" s="54"/>
      <c r="V30" s="109" t="s">
        <v>74</v>
      </c>
      <c r="W30" s="117">
        <f>IF(V30="","",O30)</f>
        <v>99330</v>
      </c>
    </row>
    <row r="31" spans="1:23" s="18" customFormat="1" ht="30" customHeight="1">
      <c r="A31" s="132"/>
      <c r="B31" s="132">
        <v>322</v>
      </c>
      <c r="C31" s="124"/>
      <c r="D31" s="25">
        <v>2</v>
      </c>
      <c r="E31" s="26" t="s">
        <v>75</v>
      </c>
      <c r="F31" s="32" t="s">
        <v>76</v>
      </c>
      <c r="G31" s="28">
        <v>0</v>
      </c>
      <c r="H31" s="28">
        <v>0</v>
      </c>
      <c r="I31" s="28">
        <v>0</v>
      </c>
      <c r="J31" s="28">
        <v>12</v>
      </c>
      <c r="K31" s="29">
        <f t="shared" si="1"/>
        <v>12</v>
      </c>
      <c r="L31" s="28">
        <v>70</v>
      </c>
      <c r="M31" s="28">
        <v>5</v>
      </c>
      <c r="N31" s="6">
        <f t="shared" si="2"/>
        <v>4200</v>
      </c>
      <c r="O31" s="125"/>
      <c r="P31" s="52"/>
      <c r="Q31" s="53"/>
      <c r="R31" s="53"/>
      <c r="S31" s="52"/>
      <c r="T31" s="52"/>
      <c r="U31" s="55"/>
      <c r="V31" s="120"/>
      <c r="W31" s="119"/>
    </row>
    <row r="32" spans="1:23" s="18" customFormat="1" ht="30" customHeight="1">
      <c r="A32" s="112"/>
      <c r="B32" s="112">
        <v>322</v>
      </c>
      <c r="C32" s="114"/>
      <c r="D32" s="25">
        <v>3</v>
      </c>
      <c r="E32" s="26" t="s">
        <v>30</v>
      </c>
      <c r="F32" s="32" t="s">
        <v>31</v>
      </c>
      <c r="G32" s="28">
        <v>13</v>
      </c>
      <c r="H32" s="28">
        <v>0</v>
      </c>
      <c r="I32" s="28">
        <v>0</v>
      </c>
      <c r="J32" s="28">
        <v>0</v>
      </c>
      <c r="K32" s="29">
        <f t="shared" si="1"/>
        <v>13</v>
      </c>
      <c r="L32" s="28">
        <v>70</v>
      </c>
      <c r="M32" s="28">
        <v>43</v>
      </c>
      <c r="N32" s="6">
        <f t="shared" si="2"/>
        <v>39130</v>
      </c>
      <c r="O32" s="116"/>
      <c r="P32" s="52">
        <v>10</v>
      </c>
      <c r="Q32" s="56" t="s">
        <v>39</v>
      </c>
      <c r="R32" s="53"/>
      <c r="S32" s="52"/>
      <c r="T32" s="52"/>
      <c r="U32" s="57"/>
      <c r="V32" s="110"/>
      <c r="W32" s="118"/>
    </row>
    <row r="33" spans="1:23" s="18" customFormat="1" ht="30" customHeight="1">
      <c r="A33" s="111">
        <v>11</v>
      </c>
      <c r="B33" s="111">
        <v>325</v>
      </c>
      <c r="C33" s="113" t="s">
        <v>77</v>
      </c>
      <c r="D33" s="37">
        <v>1</v>
      </c>
      <c r="E33" s="38" t="s">
        <v>0</v>
      </c>
      <c r="F33" s="32" t="s">
        <v>78</v>
      </c>
      <c r="G33" s="28">
        <v>0</v>
      </c>
      <c r="H33" s="28">
        <v>5</v>
      </c>
      <c r="I33" s="28">
        <v>0</v>
      </c>
      <c r="J33" s="28">
        <v>15</v>
      </c>
      <c r="K33" s="29">
        <f t="shared" si="1"/>
        <v>20</v>
      </c>
      <c r="L33" s="28">
        <v>70</v>
      </c>
      <c r="M33" s="28">
        <v>20</v>
      </c>
      <c r="N33" s="6">
        <f t="shared" si="2"/>
        <v>28000</v>
      </c>
      <c r="O33" s="115">
        <f>N33+N34+N35</f>
        <v>84980</v>
      </c>
      <c r="P33" s="42"/>
      <c r="Q33" s="13"/>
      <c r="R33" s="13"/>
      <c r="S33" s="42"/>
      <c r="T33" s="42"/>
      <c r="U33" s="35"/>
      <c r="V33" s="109" t="s">
        <v>79</v>
      </c>
      <c r="W33" s="117">
        <f>IF(V33="","",O33)</f>
        <v>84980</v>
      </c>
    </row>
    <row r="34" spans="1:23" s="18" customFormat="1" ht="30" customHeight="1">
      <c r="A34" s="132">
        <v>11</v>
      </c>
      <c r="B34" s="132">
        <v>325</v>
      </c>
      <c r="C34" s="124"/>
      <c r="D34" s="37">
        <v>2</v>
      </c>
      <c r="E34" s="58" t="s">
        <v>80</v>
      </c>
      <c r="F34" s="32" t="s">
        <v>37</v>
      </c>
      <c r="G34" s="28">
        <v>0</v>
      </c>
      <c r="H34" s="28">
        <v>2</v>
      </c>
      <c r="I34" s="28">
        <v>0</v>
      </c>
      <c r="J34" s="28">
        <v>0</v>
      </c>
      <c r="K34" s="29">
        <f t="shared" si="1"/>
        <v>2</v>
      </c>
      <c r="L34" s="28">
        <v>70</v>
      </c>
      <c r="M34" s="28">
        <v>20</v>
      </c>
      <c r="N34" s="6">
        <f t="shared" si="2"/>
        <v>2800</v>
      </c>
      <c r="O34" s="125"/>
      <c r="P34" s="42"/>
      <c r="Q34" s="13"/>
      <c r="R34" s="13"/>
      <c r="S34" s="42"/>
      <c r="T34" s="42"/>
      <c r="U34" s="35"/>
      <c r="V34" s="120"/>
      <c r="W34" s="119"/>
    </row>
    <row r="35" spans="1:23" s="18" customFormat="1" ht="30" customHeight="1">
      <c r="A35" s="112">
        <v>11</v>
      </c>
      <c r="B35" s="112">
        <v>325</v>
      </c>
      <c r="C35" s="114"/>
      <c r="D35" s="25">
        <v>3</v>
      </c>
      <c r="E35" s="26" t="s">
        <v>30</v>
      </c>
      <c r="F35" s="32" t="s">
        <v>31</v>
      </c>
      <c r="G35" s="28">
        <v>18</v>
      </c>
      <c r="H35" s="28">
        <v>0</v>
      </c>
      <c r="I35" s="28">
        <v>0</v>
      </c>
      <c r="J35" s="28">
        <v>0</v>
      </c>
      <c r="K35" s="29">
        <f t="shared" si="1"/>
        <v>18</v>
      </c>
      <c r="L35" s="28">
        <v>70</v>
      </c>
      <c r="M35" s="28">
        <v>43</v>
      </c>
      <c r="N35" s="6">
        <f t="shared" si="2"/>
        <v>54180</v>
      </c>
      <c r="O35" s="116"/>
      <c r="P35" s="42"/>
      <c r="Q35" s="13"/>
      <c r="R35" s="13"/>
      <c r="S35" s="42"/>
      <c r="T35" s="42"/>
      <c r="U35" s="35"/>
      <c r="V35" s="110"/>
      <c r="W35" s="118"/>
    </row>
    <row r="36" spans="1:23" s="18" customFormat="1" ht="30" customHeight="1">
      <c r="A36" s="111">
        <v>12</v>
      </c>
      <c r="B36" s="111">
        <v>326</v>
      </c>
      <c r="C36" s="113" t="s">
        <v>81</v>
      </c>
      <c r="D36" s="37">
        <v>1</v>
      </c>
      <c r="E36" s="38" t="s">
        <v>0</v>
      </c>
      <c r="F36" s="32" t="s">
        <v>82</v>
      </c>
      <c r="G36" s="28">
        <v>17</v>
      </c>
      <c r="H36" s="28">
        <v>7</v>
      </c>
      <c r="I36" s="28">
        <v>0</v>
      </c>
      <c r="J36" s="28">
        <v>5</v>
      </c>
      <c r="K36" s="29">
        <f t="shared" si="1"/>
        <v>29</v>
      </c>
      <c r="L36" s="28">
        <v>70</v>
      </c>
      <c r="M36" s="28">
        <v>20</v>
      </c>
      <c r="N36" s="6">
        <f t="shared" si="2"/>
        <v>40600</v>
      </c>
      <c r="O36" s="115">
        <f>SUM(N36:N38)</f>
        <v>70980</v>
      </c>
      <c r="P36" s="42"/>
      <c r="Q36" s="13"/>
      <c r="R36" s="13"/>
      <c r="S36" s="42"/>
      <c r="T36" s="42"/>
      <c r="U36" s="35"/>
      <c r="V36" s="109" t="s">
        <v>83</v>
      </c>
      <c r="W36" s="117">
        <f>IF(V36="","",O36)</f>
        <v>70980</v>
      </c>
    </row>
    <row r="37" spans="1:23" s="18" customFormat="1" ht="30" customHeight="1">
      <c r="A37" s="132">
        <v>12</v>
      </c>
      <c r="B37" s="132">
        <v>326</v>
      </c>
      <c r="C37" s="124" t="s">
        <v>81</v>
      </c>
      <c r="D37" s="37">
        <v>3</v>
      </c>
      <c r="E37" s="26" t="s">
        <v>49</v>
      </c>
      <c r="F37" s="32" t="s">
        <v>31</v>
      </c>
      <c r="G37" s="28">
        <v>1</v>
      </c>
      <c r="H37" s="28">
        <v>0</v>
      </c>
      <c r="I37" s="28">
        <v>0</v>
      </c>
      <c r="J37" s="28">
        <v>0</v>
      </c>
      <c r="K37" s="29">
        <f t="shared" si="1"/>
        <v>1</v>
      </c>
      <c r="L37" s="28">
        <v>70</v>
      </c>
      <c r="M37" s="28">
        <v>43</v>
      </c>
      <c r="N37" s="6">
        <f t="shared" si="2"/>
        <v>3010</v>
      </c>
      <c r="O37" s="125"/>
      <c r="P37" s="42"/>
      <c r="Q37" s="13"/>
      <c r="R37" s="13"/>
      <c r="S37" s="42"/>
      <c r="T37" s="42"/>
      <c r="U37" s="36"/>
      <c r="V37" s="120"/>
      <c r="W37" s="119"/>
    </row>
    <row r="38" spans="1:23" s="18" customFormat="1" ht="30" customHeight="1">
      <c r="A38" s="112">
        <v>12</v>
      </c>
      <c r="B38" s="112">
        <v>326</v>
      </c>
      <c r="C38" s="114" t="s">
        <v>81</v>
      </c>
      <c r="D38" s="25">
        <v>3</v>
      </c>
      <c r="E38" s="26" t="s">
        <v>30</v>
      </c>
      <c r="F38" s="32" t="s">
        <v>84</v>
      </c>
      <c r="G38" s="28">
        <v>17</v>
      </c>
      <c r="H38" s="28">
        <v>0</v>
      </c>
      <c r="I38" s="28">
        <v>0</v>
      </c>
      <c r="J38" s="28">
        <v>0</v>
      </c>
      <c r="K38" s="29">
        <f t="shared" si="1"/>
        <v>17</v>
      </c>
      <c r="L38" s="28">
        <v>70</v>
      </c>
      <c r="M38" s="28">
        <v>23</v>
      </c>
      <c r="N38" s="6">
        <f t="shared" si="2"/>
        <v>27370</v>
      </c>
      <c r="O38" s="116"/>
      <c r="P38" s="42"/>
      <c r="Q38" s="13"/>
      <c r="R38" s="13"/>
      <c r="S38" s="42"/>
      <c r="T38" s="42"/>
      <c r="U38" s="31"/>
      <c r="V38" s="110"/>
      <c r="W38" s="118"/>
    </row>
    <row r="39" spans="1:23" s="18" customFormat="1" ht="30" customHeight="1">
      <c r="A39" s="111">
        <v>13</v>
      </c>
      <c r="B39" s="111">
        <v>327</v>
      </c>
      <c r="C39" s="113" t="s">
        <v>85</v>
      </c>
      <c r="D39" s="25">
        <v>1</v>
      </c>
      <c r="E39" s="26" t="s">
        <v>36</v>
      </c>
      <c r="F39" s="32" t="s">
        <v>86</v>
      </c>
      <c r="G39" s="28">
        <v>0</v>
      </c>
      <c r="H39" s="28">
        <v>6</v>
      </c>
      <c r="I39" s="28">
        <v>0</v>
      </c>
      <c r="J39" s="28">
        <v>4</v>
      </c>
      <c r="K39" s="29">
        <f t="shared" si="1"/>
        <v>10</v>
      </c>
      <c r="L39" s="28">
        <v>70</v>
      </c>
      <c r="M39" s="28">
        <v>10</v>
      </c>
      <c r="N39" s="6">
        <f t="shared" si="2"/>
        <v>7000</v>
      </c>
      <c r="O39" s="115">
        <f>N41+N39+N40</f>
        <v>74690</v>
      </c>
      <c r="P39" s="42"/>
      <c r="Q39" s="13"/>
      <c r="R39" s="13"/>
      <c r="S39" s="42"/>
      <c r="T39" s="42"/>
      <c r="U39" s="46"/>
      <c r="V39" s="109" t="s">
        <v>87</v>
      </c>
      <c r="W39" s="117">
        <f>IF(V39="","",O39)</f>
        <v>74690</v>
      </c>
    </row>
    <row r="40" spans="1:23" s="18" customFormat="1" ht="30" customHeight="1">
      <c r="A40" s="132">
        <v>13</v>
      </c>
      <c r="B40" s="132">
        <v>327</v>
      </c>
      <c r="C40" s="124" t="s">
        <v>85</v>
      </c>
      <c r="D40" s="25">
        <v>2</v>
      </c>
      <c r="E40" s="26" t="s">
        <v>88</v>
      </c>
      <c r="F40" s="32" t="s">
        <v>89</v>
      </c>
      <c r="G40" s="28">
        <v>0</v>
      </c>
      <c r="H40" s="28">
        <v>0</v>
      </c>
      <c r="I40" s="28">
        <v>0</v>
      </c>
      <c r="J40" s="28">
        <v>2</v>
      </c>
      <c r="K40" s="29">
        <f t="shared" si="1"/>
        <v>2</v>
      </c>
      <c r="L40" s="28">
        <v>70</v>
      </c>
      <c r="M40" s="28">
        <v>32</v>
      </c>
      <c r="N40" s="6">
        <f t="shared" si="2"/>
        <v>4480</v>
      </c>
      <c r="O40" s="125"/>
      <c r="P40" s="42"/>
      <c r="Q40" s="13"/>
      <c r="R40" s="13"/>
      <c r="S40" s="42"/>
      <c r="T40" s="42"/>
      <c r="U40" s="45"/>
      <c r="V40" s="120"/>
      <c r="W40" s="119"/>
    </row>
    <row r="41" spans="1:23" s="18" customFormat="1" ht="30" customHeight="1">
      <c r="A41" s="112">
        <v>13</v>
      </c>
      <c r="B41" s="112">
        <v>327</v>
      </c>
      <c r="C41" s="114" t="s">
        <v>85</v>
      </c>
      <c r="D41" s="25">
        <v>3</v>
      </c>
      <c r="E41" s="26" t="s">
        <v>30</v>
      </c>
      <c r="F41" s="32" t="s">
        <v>31</v>
      </c>
      <c r="G41" s="28">
        <v>21</v>
      </c>
      <c r="H41" s="28">
        <v>0</v>
      </c>
      <c r="I41" s="28">
        <v>0</v>
      </c>
      <c r="J41" s="28">
        <v>0</v>
      </c>
      <c r="K41" s="29">
        <f t="shared" si="1"/>
        <v>21</v>
      </c>
      <c r="L41" s="28">
        <v>70</v>
      </c>
      <c r="M41" s="28">
        <v>43</v>
      </c>
      <c r="N41" s="6">
        <f t="shared" si="2"/>
        <v>63210</v>
      </c>
      <c r="O41" s="116"/>
      <c r="P41" s="42">
        <v>37</v>
      </c>
      <c r="Q41" s="13"/>
      <c r="R41" s="13"/>
      <c r="S41" s="42"/>
      <c r="T41" s="42"/>
      <c r="U41" s="44"/>
      <c r="V41" s="110"/>
      <c r="W41" s="118"/>
    </row>
    <row r="42" spans="1:23" s="18" customFormat="1" ht="30" customHeight="1">
      <c r="A42" s="111">
        <v>22</v>
      </c>
      <c r="B42" s="111">
        <v>328</v>
      </c>
      <c r="C42" s="113" t="s">
        <v>90</v>
      </c>
      <c r="D42" s="37">
        <v>1</v>
      </c>
      <c r="E42" s="38" t="s">
        <v>0</v>
      </c>
      <c r="F42" s="32" t="s">
        <v>91</v>
      </c>
      <c r="G42" s="28">
        <v>0</v>
      </c>
      <c r="H42" s="28">
        <v>0</v>
      </c>
      <c r="I42" s="28">
        <v>0</v>
      </c>
      <c r="J42" s="28">
        <v>0</v>
      </c>
      <c r="K42" s="29">
        <f t="shared" si="1"/>
        <v>0</v>
      </c>
      <c r="L42" s="28">
        <v>70</v>
      </c>
      <c r="M42" s="28">
        <v>0</v>
      </c>
      <c r="N42" s="6">
        <f t="shared" si="2"/>
        <v>0</v>
      </c>
      <c r="O42" s="115">
        <f>N42+N43</f>
        <v>15050</v>
      </c>
      <c r="P42" s="42"/>
      <c r="Q42" s="13"/>
      <c r="R42" s="13"/>
      <c r="S42" s="42"/>
      <c r="T42" s="42"/>
      <c r="U42" s="35"/>
      <c r="V42" s="109" t="s">
        <v>92</v>
      </c>
      <c r="W42" s="117">
        <f>IF(V42="","",O42)</f>
        <v>15050</v>
      </c>
    </row>
    <row r="43" spans="1:23" s="18" customFormat="1" ht="30" customHeight="1">
      <c r="A43" s="112"/>
      <c r="B43" s="112">
        <v>328</v>
      </c>
      <c r="C43" s="114"/>
      <c r="D43" s="25">
        <v>3</v>
      </c>
      <c r="E43" s="26" t="s">
        <v>30</v>
      </c>
      <c r="F43" s="32" t="s">
        <v>31</v>
      </c>
      <c r="G43" s="28">
        <v>5</v>
      </c>
      <c r="H43" s="28">
        <v>0</v>
      </c>
      <c r="I43" s="28">
        <v>0</v>
      </c>
      <c r="J43" s="28">
        <v>0</v>
      </c>
      <c r="K43" s="29">
        <f t="shared" si="1"/>
        <v>5</v>
      </c>
      <c r="L43" s="28">
        <v>70</v>
      </c>
      <c r="M43" s="28">
        <v>43</v>
      </c>
      <c r="N43" s="6">
        <f t="shared" si="2"/>
        <v>15050</v>
      </c>
      <c r="O43" s="116"/>
      <c r="P43" s="42">
        <v>18</v>
      </c>
      <c r="Q43" s="13"/>
      <c r="R43" s="13">
        <v>1</v>
      </c>
      <c r="S43" s="42"/>
      <c r="T43" s="42"/>
      <c r="U43" s="35"/>
      <c r="V43" s="110"/>
      <c r="W43" s="118"/>
    </row>
    <row r="44" spans="1:23" s="18" customFormat="1" ht="30" customHeight="1">
      <c r="A44" s="111">
        <v>14</v>
      </c>
      <c r="B44" s="111">
        <v>329</v>
      </c>
      <c r="C44" s="113" t="s">
        <v>93</v>
      </c>
      <c r="D44" s="37">
        <v>1</v>
      </c>
      <c r="E44" s="38" t="s">
        <v>0</v>
      </c>
      <c r="F44" s="32" t="s">
        <v>94</v>
      </c>
      <c r="G44" s="28">
        <v>9</v>
      </c>
      <c r="H44" s="28">
        <v>18</v>
      </c>
      <c r="I44" s="28">
        <v>12</v>
      </c>
      <c r="J44" s="28">
        <v>25</v>
      </c>
      <c r="K44" s="29">
        <f t="shared" si="1"/>
        <v>64</v>
      </c>
      <c r="L44" s="28">
        <v>70</v>
      </c>
      <c r="M44" s="28">
        <v>13</v>
      </c>
      <c r="N44" s="6">
        <f t="shared" si="2"/>
        <v>58240</v>
      </c>
      <c r="O44" s="115">
        <f>SUM(N44:N46)</f>
        <v>98210</v>
      </c>
      <c r="P44" s="39"/>
      <c r="Q44" s="39"/>
      <c r="R44" s="13"/>
      <c r="S44" s="42"/>
      <c r="T44" s="42"/>
      <c r="U44" s="36"/>
      <c r="V44" s="109" t="s">
        <v>95</v>
      </c>
      <c r="W44" s="117">
        <f>IF(V44="","",O44)</f>
        <v>98210</v>
      </c>
    </row>
    <row r="45" spans="1:23" s="18" customFormat="1" ht="30" customHeight="1">
      <c r="A45" s="132">
        <v>14</v>
      </c>
      <c r="B45" s="132">
        <v>329</v>
      </c>
      <c r="C45" s="124" t="s">
        <v>93</v>
      </c>
      <c r="D45" s="25">
        <v>3</v>
      </c>
      <c r="E45" s="26" t="s">
        <v>30</v>
      </c>
      <c r="F45" s="32" t="s">
        <v>31</v>
      </c>
      <c r="G45" s="28">
        <v>7</v>
      </c>
      <c r="H45" s="28">
        <v>0</v>
      </c>
      <c r="I45" s="28">
        <v>0</v>
      </c>
      <c r="J45" s="28">
        <v>0</v>
      </c>
      <c r="K45" s="29">
        <f t="shared" si="1"/>
        <v>7</v>
      </c>
      <c r="L45" s="28">
        <v>70</v>
      </c>
      <c r="M45" s="28">
        <v>43</v>
      </c>
      <c r="N45" s="6">
        <f t="shared" si="2"/>
        <v>21070</v>
      </c>
      <c r="O45" s="125"/>
      <c r="P45" s="42"/>
      <c r="Q45" s="39"/>
      <c r="R45" s="13"/>
      <c r="S45" s="42"/>
      <c r="T45" s="42"/>
      <c r="U45" s="44"/>
      <c r="V45" s="120"/>
      <c r="W45" s="119"/>
    </row>
    <row r="46" spans="1:23" s="18" customFormat="1" ht="30" customHeight="1">
      <c r="A46" s="112">
        <v>14</v>
      </c>
      <c r="B46" s="112">
        <v>329</v>
      </c>
      <c r="C46" s="114" t="s">
        <v>93</v>
      </c>
      <c r="D46" s="25">
        <v>3</v>
      </c>
      <c r="E46" s="26" t="s">
        <v>30</v>
      </c>
      <c r="F46" s="32" t="s">
        <v>96</v>
      </c>
      <c r="G46" s="28">
        <v>9</v>
      </c>
      <c r="H46" s="28">
        <v>0</v>
      </c>
      <c r="I46" s="28">
        <v>0</v>
      </c>
      <c r="J46" s="28">
        <v>0</v>
      </c>
      <c r="K46" s="29">
        <f t="shared" si="1"/>
        <v>9</v>
      </c>
      <c r="L46" s="28">
        <v>70</v>
      </c>
      <c r="M46" s="28">
        <v>30</v>
      </c>
      <c r="N46" s="6">
        <f t="shared" si="2"/>
        <v>18900</v>
      </c>
      <c r="O46" s="116"/>
      <c r="P46" s="42">
        <v>50</v>
      </c>
      <c r="Q46" s="39" t="s">
        <v>39</v>
      </c>
      <c r="R46" s="13"/>
      <c r="S46" s="42"/>
      <c r="T46" s="42"/>
      <c r="U46" s="35"/>
      <c r="V46" s="110"/>
      <c r="W46" s="118"/>
    </row>
    <row r="47" spans="1:23" s="18" customFormat="1" ht="30" customHeight="1">
      <c r="A47" s="111">
        <v>15</v>
      </c>
      <c r="B47" s="121">
        <v>330</v>
      </c>
      <c r="C47" s="113" t="s">
        <v>97</v>
      </c>
      <c r="D47" s="37">
        <v>1</v>
      </c>
      <c r="E47" s="38" t="s">
        <v>0</v>
      </c>
      <c r="F47" s="32" t="s">
        <v>98</v>
      </c>
      <c r="G47" s="28">
        <v>6</v>
      </c>
      <c r="H47" s="28">
        <v>1</v>
      </c>
      <c r="I47" s="28">
        <v>0</v>
      </c>
      <c r="J47" s="28">
        <v>27</v>
      </c>
      <c r="K47" s="29">
        <f t="shared" si="1"/>
        <v>34</v>
      </c>
      <c r="L47" s="28">
        <v>70</v>
      </c>
      <c r="M47" s="28">
        <v>15</v>
      </c>
      <c r="N47" s="6">
        <f t="shared" si="2"/>
        <v>35700</v>
      </c>
      <c r="O47" s="115">
        <f>SUM(N47:N50)</f>
        <v>98000</v>
      </c>
      <c r="P47" s="42"/>
      <c r="Q47" s="13"/>
      <c r="R47" s="13"/>
      <c r="S47" s="42"/>
      <c r="T47" s="42"/>
      <c r="U47" s="59"/>
      <c r="V47" s="109" t="s">
        <v>99</v>
      </c>
      <c r="W47" s="117">
        <f>IF(V47="","",O47)</f>
        <v>98000</v>
      </c>
    </row>
    <row r="48" spans="1:23" s="18" customFormat="1" ht="30" customHeight="1">
      <c r="A48" s="132"/>
      <c r="B48" s="122"/>
      <c r="C48" s="124"/>
      <c r="D48" s="37">
        <v>2</v>
      </c>
      <c r="E48" s="58" t="s">
        <v>100</v>
      </c>
      <c r="F48" s="32" t="s">
        <v>31</v>
      </c>
      <c r="G48" s="28">
        <v>1</v>
      </c>
      <c r="H48" s="28">
        <v>0</v>
      </c>
      <c r="I48" s="28">
        <v>1</v>
      </c>
      <c r="J48" s="28">
        <v>19</v>
      </c>
      <c r="K48" s="29">
        <f t="shared" si="1"/>
        <v>21</v>
      </c>
      <c r="L48" s="28">
        <v>70</v>
      </c>
      <c r="M48" s="28">
        <v>39</v>
      </c>
      <c r="N48" s="6">
        <f t="shared" si="2"/>
        <v>57330</v>
      </c>
      <c r="O48" s="125"/>
      <c r="P48" s="42"/>
      <c r="Q48" s="13"/>
      <c r="R48" s="13"/>
      <c r="S48" s="42"/>
      <c r="T48" s="42"/>
      <c r="U48" s="59"/>
      <c r="V48" s="120"/>
      <c r="W48" s="119"/>
    </row>
    <row r="49" spans="1:23" s="18" customFormat="1" ht="30" customHeight="1">
      <c r="A49" s="132"/>
      <c r="B49" s="122"/>
      <c r="C49" s="124"/>
      <c r="D49" s="25">
        <v>3</v>
      </c>
      <c r="E49" s="26" t="s">
        <v>49</v>
      </c>
      <c r="F49" s="32" t="s">
        <v>101</v>
      </c>
      <c r="G49" s="28">
        <v>1</v>
      </c>
      <c r="H49" s="28">
        <v>0</v>
      </c>
      <c r="I49" s="28">
        <v>0</v>
      </c>
      <c r="J49" s="28">
        <v>0</v>
      </c>
      <c r="K49" s="29">
        <f t="shared" si="1"/>
        <v>1</v>
      </c>
      <c r="L49" s="28">
        <v>70</v>
      </c>
      <c r="M49" s="28">
        <v>28</v>
      </c>
      <c r="N49" s="6">
        <f t="shared" si="2"/>
        <v>1960</v>
      </c>
      <c r="O49" s="125"/>
      <c r="P49" s="42">
        <v>28</v>
      </c>
      <c r="Q49" s="13"/>
      <c r="R49" s="13"/>
      <c r="S49" s="42"/>
      <c r="T49" s="42"/>
      <c r="U49" s="60"/>
      <c r="V49" s="120"/>
      <c r="W49" s="119"/>
    </row>
    <row r="50" spans="1:23" s="18" customFormat="1" ht="30" customHeight="1">
      <c r="A50" s="112"/>
      <c r="B50" s="123"/>
      <c r="C50" s="114"/>
      <c r="D50" s="37">
        <v>3</v>
      </c>
      <c r="E50" s="26" t="s">
        <v>49</v>
      </c>
      <c r="F50" s="32" t="s">
        <v>102</v>
      </c>
      <c r="G50" s="28">
        <v>1</v>
      </c>
      <c r="H50" s="28">
        <v>0</v>
      </c>
      <c r="I50" s="28">
        <v>0</v>
      </c>
      <c r="J50" s="28">
        <v>0</v>
      </c>
      <c r="K50" s="29">
        <f t="shared" si="1"/>
        <v>1</v>
      </c>
      <c r="L50" s="28">
        <v>70</v>
      </c>
      <c r="M50" s="28">
        <v>43</v>
      </c>
      <c r="N50" s="6">
        <f t="shared" si="2"/>
        <v>3010</v>
      </c>
      <c r="O50" s="116"/>
      <c r="P50" s="42"/>
      <c r="Q50" s="13"/>
      <c r="R50" s="13"/>
      <c r="S50" s="42"/>
      <c r="T50" s="42"/>
      <c r="U50" s="61"/>
      <c r="V50" s="110"/>
      <c r="W50" s="118"/>
    </row>
    <row r="51" spans="1:23" s="18" customFormat="1" ht="30" customHeight="1">
      <c r="A51" s="111">
        <v>16</v>
      </c>
      <c r="B51" s="111">
        <v>332</v>
      </c>
      <c r="C51" s="113" t="s">
        <v>103</v>
      </c>
      <c r="D51" s="37">
        <v>1</v>
      </c>
      <c r="E51" s="38" t="s">
        <v>0</v>
      </c>
      <c r="F51" s="32" t="s">
        <v>65</v>
      </c>
      <c r="G51" s="28">
        <v>16</v>
      </c>
      <c r="H51" s="28">
        <v>13</v>
      </c>
      <c r="I51" s="28">
        <v>0</v>
      </c>
      <c r="J51" s="28">
        <v>17</v>
      </c>
      <c r="K51" s="29">
        <f t="shared" si="1"/>
        <v>46</v>
      </c>
      <c r="L51" s="28">
        <v>70</v>
      </c>
      <c r="M51" s="28">
        <v>20</v>
      </c>
      <c r="N51" s="6">
        <f t="shared" si="2"/>
        <v>64400</v>
      </c>
      <c r="O51" s="115">
        <f>SUM(N51:N55)</f>
        <v>192570</v>
      </c>
      <c r="P51" s="39"/>
      <c r="Q51" s="39"/>
      <c r="R51" s="13"/>
      <c r="S51" s="42"/>
      <c r="T51" s="42"/>
      <c r="U51" s="36"/>
      <c r="V51" s="109"/>
      <c r="W51" s="117" t="str">
        <f>IF(V51="","",O51)</f>
        <v/>
      </c>
    </row>
    <row r="52" spans="1:23" s="18" customFormat="1" ht="30" customHeight="1">
      <c r="A52" s="132"/>
      <c r="B52" s="132">
        <v>332</v>
      </c>
      <c r="C52" s="124"/>
      <c r="D52" s="25">
        <v>2</v>
      </c>
      <c r="E52" s="26" t="s">
        <v>104</v>
      </c>
      <c r="F52" s="32" t="s">
        <v>105</v>
      </c>
      <c r="G52" s="28">
        <v>6</v>
      </c>
      <c r="H52" s="28">
        <v>2</v>
      </c>
      <c r="I52" s="28">
        <v>0</v>
      </c>
      <c r="J52" s="28">
        <v>12</v>
      </c>
      <c r="K52" s="29">
        <f t="shared" si="1"/>
        <v>20</v>
      </c>
      <c r="L52" s="28">
        <v>70</v>
      </c>
      <c r="M52" s="28">
        <v>40</v>
      </c>
      <c r="N52" s="6">
        <f t="shared" si="2"/>
        <v>56000</v>
      </c>
      <c r="O52" s="125"/>
      <c r="P52" s="42"/>
      <c r="Q52" s="13"/>
      <c r="R52" s="13"/>
      <c r="S52" s="42"/>
      <c r="T52" s="42"/>
      <c r="U52" s="62"/>
      <c r="V52" s="120"/>
      <c r="W52" s="119"/>
    </row>
    <row r="53" spans="1:23" s="18" customFormat="1" ht="30" customHeight="1">
      <c r="A53" s="132"/>
      <c r="B53" s="132">
        <v>332</v>
      </c>
      <c r="C53" s="124"/>
      <c r="D53" s="25">
        <v>3</v>
      </c>
      <c r="E53" s="26" t="s">
        <v>49</v>
      </c>
      <c r="F53" s="32" t="s">
        <v>31</v>
      </c>
      <c r="G53" s="28">
        <v>15</v>
      </c>
      <c r="H53" s="28">
        <v>0</v>
      </c>
      <c r="I53" s="28">
        <v>0</v>
      </c>
      <c r="J53" s="28">
        <v>0</v>
      </c>
      <c r="K53" s="29">
        <f>SUM(G53:J53)</f>
        <v>15</v>
      </c>
      <c r="L53" s="28">
        <v>70</v>
      </c>
      <c r="M53" s="28">
        <v>43</v>
      </c>
      <c r="N53" s="6">
        <f>K53*M53*L53</f>
        <v>45150</v>
      </c>
      <c r="O53" s="125"/>
      <c r="P53" s="42"/>
      <c r="Q53" s="13"/>
      <c r="R53" s="13"/>
      <c r="S53" s="42"/>
      <c r="T53" s="42"/>
      <c r="U53" s="63"/>
      <c r="V53" s="120"/>
      <c r="W53" s="119"/>
    </row>
    <row r="54" spans="1:23" s="18" customFormat="1" ht="30" customHeight="1">
      <c r="A54" s="132"/>
      <c r="B54" s="132">
        <v>332</v>
      </c>
      <c r="C54" s="124"/>
      <c r="D54" s="25">
        <v>3</v>
      </c>
      <c r="E54" s="26" t="s">
        <v>49</v>
      </c>
      <c r="F54" s="32" t="s">
        <v>105</v>
      </c>
      <c r="G54" s="28">
        <v>16</v>
      </c>
      <c r="H54" s="28">
        <v>0</v>
      </c>
      <c r="I54" s="28">
        <v>0</v>
      </c>
      <c r="J54" s="28">
        <v>0</v>
      </c>
      <c r="K54" s="29">
        <f>SUM(G54:J54)</f>
        <v>16</v>
      </c>
      <c r="L54" s="28">
        <v>70</v>
      </c>
      <c r="M54" s="28">
        <v>23</v>
      </c>
      <c r="N54" s="6">
        <f>K54*M54*L54</f>
        <v>25760</v>
      </c>
      <c r="O54" s="125"/>
      <c r="P54" s="42">
        <v>59</v>
      </c>
      <c r="Q54" s="39" t="s">
        <v>39</v>
      </c>
      <c r="R54" s="13"/>
      <c r="S54" s="42"/>
      <c r="T54" s="42"/>
      <c r="U54" s="31"/>
      <c r="V54" s="120"/>
      <c r="W54" s="119"/>
    </row>
    <row r="55" spans="1:23" s="18" customFormat="1" ht="30" customHeight="1">
      <c r="A55" s="112"/>
      <c r="B55" s="112">
        <v>332</v>
      </c>
      <c r="C55" s="114"/>
      <c r="D55" s="25">
        <v>3</v>
      </c>
      <c r="E55" s="26" t="s">
        <v>30</v>
      </c>
      <c r="F55" s="32" t="s">
        <v>56</v>
      </c>
      <c r="G55" s="28">
        <v>6</v>
      </c>
      <c r="H55" s="28">
        <v>0</v>
      </c>
      <c r="I55" s="28">
        <v>0</v>
      </c>
      <c r="J55" s="28">
        <v>0</v>
      </c>
      <c r="K55" s="29">
        <f>SUM(G55:J55)</f>
        <v>6</v>
      </c>
      <c r="L55" s="28">
        <v>70</v>
      </c>
      <c r="M55" s="28">
        <v>3</v>
      </c>
      <c r="N55" s="6">
        <f>K55*M55*L55</f>
        <v>1260</v>
      </c>
      <c r="O55" s="116"/>
      <c r="P55" s="42"/>
      <c r="Q55" s="13"/>
      <c r="R55" s="13"/>
      <c r="S55" s="42"/>
      <c r="T55" s="42"/>
      <c r="U55" s="35"/>
      <c r="V55" s="110"/>
      <c r="W55" s="118"/>
    </row>
    <row r="56" spans="1:23" s="18" customFormat="1" ht="30" customHeight="1">
      <c r="A56" s="111">
        <v>21</v>
      </c>
      <c r="B56" s="111">
        <v>333</v>
      </c>
      <c r="C56" s="113" t="s">
        <v>106</v>
      </c>
      <c r="D56" s="37">
        <v>1</v>
      </c>
      <c r="E56" s="38" t="s">
        <v>0</v>
      </c>
      <c r="F56" s="32" t="s">
        <v>61</v>
      </c>
      <c r="G56" s="28">
        <v>2</v>
      </c>
      <c r="H56" s="28">
        <v>2</v>
      </c>
      <c r="I56" s="28">
        <v>0</v>
      </c>
      <c r="J56" s="28">
        <v>31</v>
      </c>
      <c r="K56" s="29">
        <f t="shared" si="1"/>
        <v>35</v>
      </c>
      <c r="L56" s="28">
        <v>70</v>
      </c>
      <c r="M56" s="28">
        <v>15</v>
      </c>
      <c r="N56" s="6">
        <f t="shared" si="2"/>
        <v>36750</v>
      </c>
      <c r="O56" s="115">
        <f>SUM(N56:N61)</f>
        <v>143710</v>
      </c>
      <c r="P56" s="39"/>
      <c r="Q56" s="39"/>
      <c r="R56" s="39"/>
      <c r="S56" s="42"/>
      <c r="T56" s="42"/>
      <c r="U56" s="36"/>
      <c r="V56" s="109"/>
      <c r="W56" s="117" t="str">
        <f>IF(V56="","",O56)</f>
        <v/>
      </c>
    </row>
    <row r="57" spans="1:23" s="18" customFormat="1" ht="30" customHeight="1">
      <c r="A57" s="132"/>
      <c r="B57" s="132">
        <v>333</v>
      </c>
      <c r="C57" s="124"/>
      <c r="D57" s="37">
        <v>2</v>
      </c>
      <c r="E57" s="58" t="s">
        <v>107</v>
      </c>
      <c r="F57" s="32" t="s">
        <v>108</v>
      </c>
      <c r="G57" s="28">
        <v>4</v>
      </c>
      <c r="H57" s="28">
        <v>1</v>
      </c>
      <c r="I57" s="28">
        <v>0</v>
      </c>
      <c r="J57" s="28">
        <v>30</v>
      </c>
      <c r="K57" s="29">
        <f t="shared" si="1"/>
        <v>35</v>
      </c>
      <c r="L57" s="28">
        <v>70</v>
      </c>
      <c r="M57" s="28">
        <v>35</v>
      </c>
      <c r="N57" s="6">
        <f t="shared" si="2"/>
        <v>85750</v>
      </c>
      <c r="O57" s="125"/>
      <c r="P57" s="39"/>
      <c r="Q57" s="39"/>
      <c r="R57" s="39"/>
      <c r="S57" s="42"/>
      <c r="T57" s="42"/>
      <c r="U57" s="31"/>
      <c r="V57" s="120"/>
      <c r="W57" s="119"/>
    </row>
    <row r="58" spans="1:23" s="18" customFormat="1" ht="30" customHeight="1">
      <c r="A58" s="132"/>
      <c r="B58" s="132">
        <v>333</v>
      </c>
      <c r="C58" s="124"/>
      <c r="D58" s="25">
        <v>3</v>
      </c>
      <c r="E58" s="26" t="s">
        <v>68</v>
      </c>
      <c r="F58" s="32" t="s">
        <v>48</v>
      </c>
      <c r="G58" s="28">
        <v>6</v>
      </c>
      <c r="H58" s="28">
        <v>0</v>
      </c>
      <c r="I58" s="28">
        <v>0</v>
      </c>
      <c r="J58" s="28">
        <v>0</v>
      </c>
      <c r="K58" s="29">
        <f t="shared" si="1"/>
        <v>6</v>
      </c>
      <c r="L58" s="28">
        <v>70</v>
      </c>
      <c r="M58" s="28">
        <v>3</v>
      </c>
      <c r="N58" s="6">
        <f t="shared" si="2"/>
        <v>1260</v>
      </c>
      <c r="O58" s="125"/>
      <c r="P58" s="42"/>
      <c r="Q58" s="13"/>
      <c r="R58" s="13"/>
      <c r="S58" s="42"/>
      <c r="T58" s="42"/>
      <c r="U58" s="35"/>
      <c r="V58" s="120"/>
      <c r="W58" s="119"/>
    </row>
    <row r="59" spans="1:23" s="18" customFormat="1" ht="30" customHeight="1">
      <c r="A59" s="132"/>
      <c r="B59" s="132">
        <v>333</v>
      </c>
      <c r="C59" s="124"/>
      <c r="D59" s="25">
        <v>3</v>
      </c>
      <c r="E59" s="26" t="s">
        <v>30</v>
      </c>
      <c r="F59" s="32" t="s">
        <v>31</v>
      </c>
      <c r="G59" s="28">
        <v>5</v>
      </c>
      <c r="H59" s="28">
        <v>0</v>
      </c>
      <c r="I59" s="28">
        <v>0</v>
      </c>
      <c r="J59" s="28">
        <v>0</v>
      </c>
      <c r="K59" s="29">
        <f t="shared" si="1"/>
        <v>5</v>
      </c>
      <c r="L59" s="28">
        <v>70</v>
      </c>
      <c r="M59" s="28">
        <v>43</v>
      </c>
      <c r="N59" s="6">
        <f t="shared" si="2"/>
        <v>15050</v>
      </c>
      <c r="O59" s="125"/>
      <c r="P59" s="42"/>
      <c r="Q59" s="13"/>
      <c r="R59" s="13"/>
      <c r="S59" s="42"/>
      <c r="T59" s="42"/>
      <c r="U59" s="35"/>
      <c r="V59" s="120"/>
      <c r="W59" s="119"/>
    </row>
    <row r="60" spans="1:23" s="18" customFormat="1" ht="30" customHeight="1">
      <c r="A60" s="132"/>
      <c r="B60" s="132">
        <v>333</v>
      </c>
      <c r="C60" s="124"/>
      <c r="D60" s="25">
        <v>3</v>
      </c>
      <c r="E60" s="26" t="s">
        <v>30</v>
      </c>
      <c r="F60" s="32" t="s">
        <v>109</v>
      </c>
      <c r="G60" s="28">
        <v>2</v>
      </c>
      <c r="H60" s="28">
        <v>0</v>
      </c>
      <c r="I60" s="28">
        <v>0</v>
      </c>
      <c r="J60" s="28">
        <v>0</v>
      </c>
      <c r="K60" s="29">
        <f t="shared" si="1"/>
        <v>2</v>
      </c>
      <c r="L60" s="28">
        <v>70</v>
      </c>
      <c r="M60" s="28">
        <v>25</v>
      </c>
      <c r="N60" s="6">
        <f t="shared" si="2"/>
        <v>3500</v>
      </c>
      <c r="O60" s="125"/>
      <c r="P60" s="42">
        <v>15</v>
      </c>
      <c r="Q60" s="39" t="s">
        <v>39</v>
      </c>
      <c r="R60" s="13"/>
      <c r="S60" s="42"/>
      <c r="T60" s="42"/>
      <c r="U60" s="35"/>
      <c r="V60" s="120"/>
      <c r="W60" s="119"/>
    </row>
    <row r="61" spans="1:23" s="18" customFormat="1" ht="30" customHeight="1">
      <c r="A61" s="112"/>
      <c r="B61" s="112">
        <v>333</v>
      </c>
      <c r="C61" s="114"/>
      <c r="D61" s="25">
        <v>3</v>
      </c>
      <c r="E61" s="26" t="s">
        <v>30</v>
      </c>
      <c r="F61" s="32" t="s">
        <v>110</v>
      </c>
      <c r="G61" s="28">
        <v>4</v>
      </c>
      <c r="H61" s="28">
        <v>0</v>
      </c>
      <c r="I61" s="28">
        <v>0</v>
      </c>
      <c r="J61" s="28">
        <v>0</v>
      </c>
      <c r="K61" s="29">
        <f t="shared" si="1"/>
        <v>4</v>
      </c>
      <c r="L61" s="28">
        <v>70</v>
      </c>
      <c r="M61" s="28">
        <v>5</v>
      </c>
      <c r="N61" s="6">
        <f t="shared" si="2"/>
        <v>1400</v>
      </c>
      <c r="O61" s="116"/>
      <c r="P61" s="42"/>
      <c r="Q61" s="39"/>
      <c r="R61" s="13"/>
      <c r="S61" s="42"/>
      <c r="T61" s="42"/>
      <c r="U61" s="45"/>
      <c r="V61" s="110"/>
      <c r="W61" s="118"/>
    </row>
    <row r="62" spans="1:23" s="18" customFormat="1" ht="30" customHeight="1">
      <c r="A62" s="111">
        <v>17</v>
      </c>
      <c r="B62" s="111">
        <v>334</v>
      </c>
      <c r="C62" s="113" t="s">
        <v>111</v>
      </c>
      <c r="D62" s="37">
        <v>1</v>
      </c>
      <c r="E62" s="38" t="s">
        <v>0</v>
      </c>
      <c r="F62" s="32" t="s">
        <v>37</v>
      </c>
      <c r="G62" s="28">
        <v>16</v>
      </c>
      <c r="H62" s="28">
        <v>2</v>
      </c>
      <c r="I62" s="28">
        <v>1</v>
      </c>
      <c r="J62" s="28">
        <v>0</v>
      </c>
      <c r="K62" s="29">
        <f t="shared" si="1"/>
        <v>19</v>
      </c>
      <c r="L62" s="28">
        <v>70</v>
      </c>
      <c r="M62" s="28">
        <v>20</v>
      </c>
      <c r="N62" s="6">
        <f t="shared" si="2"/>
        <v>26600</v>
      </c>
      <c r="O62" s="115">
        <f>N62+N63</f>
        <v>52360</v>
      </c>
      <c r="P62" s="42"/>
      <c r="Q62" s="13"/>
      <c r="R62" s="13"/>
      <c r="S62" s="42"/>
      <c r="T62" s="42"/>
      <c r="U62" s="35"/>
      <c r="V62" s="109"/>
      <c r="W62" s="117" t="str">
        <f>IF(V62="","",O62)</f>
        <v/>
      </c>
    </row>
    <row r="63" spans="1:23" s="18" customFormat="1" ht="30" customHeight="1">
      <c r="A63" s="112"/>
      <c r="B63" s="112">
        <v>334</v>
      </c>
      <c r="C63" s="114"/>
      <c r="D63" s="25">
        <v>3</v>
      </c>
      <c r="E63" s="64" t="s">
        <v>112</v>
      </c>
      <c r="F63" s="65" t="s">
        <v>50</v>
      </c>
      <c r="G63" s="28">
        <v>16</v>
      </c>
      <c r="H63" s="28">
        <v>0</v>
      </c>
      <c r="I63" s="28">
        <v>0</v>
      </c>
      <c r="J63" s="28">
        <v>0</v>
      </c>
      <c r="K63" s="29">
        <f t="shared" si="1"/>
        <v>16</v>
      </c>
      <c r="L63" s="28">
        <v>70</v>
      </c>
      <c r="M63" s="28">
        <v>23</v>
      </c>
      <c r="N63" s="6">
        <f t="shared" si="2"/>
        <v>25760</v>
      </c>
      <c r="O63" s="116"/>
      <c r="P63" s="42">
        <v>9</v>
      </c>
      <c r="Q63" s="13"/>
      <c r="R63" s="13"/>
      <c r="S63" s="42"/>
      <c r="T63" s="42"/>
      <c r="U63" s="36"/>
      <c r="V63" s="110"/>
      <c r="W63" s="118"/>
    </row>
    <row r="64" spans="1:23" s="18" customFormat="1" ht="30" customHeight="1">
      <c r="A64" s="111">
        <v>20</v>
      </c>
      <c r="B64" s="121">
        <v>335</v>
      </c>
      <c r="C64" s="113" t="s">
        <v>113</v>
      </c>
      <c r="D64" s="37">
        <v>1</v>
      </c>
      <c r="E64" s="38" t="s">
        <v>0</v>
      </c>
      <c r="F64" s="32" t="s">
        <v>37</v>
      </c>
      <c r="G64" s="28">
        <v>6</v>
      </c>
      <c r="H64" s="28">
        <v>0</v>
      </c>
      <c r="I64" s="28">
        <v>0</v>
      </c>
      <c r="J64" s="28">
        <v>29</v>
      </c>
      <c r="K64" s="29">
        <f t="shared" si="1"/>
        <v>35</v>
      </c>
      <c r="L64" s="28">
        <v>70</v>
      </c>
      <c r="M64" s="28">
        <v>20</v>
      </c>
      <c r="N64" s="6">
        <f t="shared" si="2"/>
        <v>49000</v>
      </c>
      <c r="O64" s="115">
        <f>SUM(N64:N70)</f>
        <v>113330</v>
      </c>
      <c r="P64" s="39"/>
      <c r="Q64" s="39"/>
      <c r="R64" s="13"/>
      <c r="S64" s="42"/>
      <c r="T64" s="42"/>
      <c r="U64" s="31"/>
      <c r="V64" s="109" t="s">
        <v>114</v>
      </c>
      <c r="W64" s="117">
        <f>IF(V64="","",O64)</f>
        <v>113330</v>
      </c>
    </row>
    <row r="65" spans="1:23" s="18" customFormat="1" ht="30" customHeight="1">
      <c r="A65" s="132"/>
      <c r="B65" s="122"/>
      <c r="C65" s="124"/>
      <c r="D65" s="25">
        <v>2</v>
      </c>
      <c r="E65" s="26" t="s">
        <v>115</v>
      </c>
      <c r="F65" s="32" t="s">
        <v>48</v>
      </c>
      <c r="G65" s="28">
        <v>4</v>
      </c>
      <c r="H65" s="28">
        <v>0</v>
      </c>
      <c r="I65" s="28">
        <v>0</v>
      </c>
      <c r="J65" s="28">
        <v>27</v>
      </c>
      <c r="K65" s="29">
        <f t="shared" si="1"/>
        <v>31</v>
      </c>
      <c r="L65" s="28">
        <v>70</v>
      </c>
      <c r="M65" s="28">
        <v>3</v>
      </c>
      <c r="N65" s="6">
        <f t="shared" si="2"/>
        <v>6510</v>
      </c>
      <c r="O65" s="125"/>
      <c r="P65" s="42">
        <v>12</v>
      </c>
      <c r="Q65" s="39" t="s">
        <v>39</v>
      </c>
      <c r="R65" s="13"/>
      <c r="S65" s="42"/>
      <c r="T65" s="42"/>
      <c r="U65" s="35"/>
      <c r="V65" s="120"/>
      <c r="W65" s="119"/>
    </row>
    <row r="66" spans="1:23" s="18" customFormat="1" ht="30" customHeight="1">
      <c r="A66" s="132"/>
      <c r="B66" s="122"/>
      <c r="C66" s="124"/>
      <c r="D66" s="25">
        <v>2</v>
      </c>
      <c r="E66" s="26" t="s">
        <v>115</v>
      </c>
      <c r="F66" s="32" t="s">
        <v>116</v>
      </c>
      <c r="G66" s="28">
        <v>4</v>
      </c>
      <c r="H66" s="28">
        <v>0</v>
      </c>
      <c r="I66" s="28">
        <v>0</v>
      </c>
      <c r="J66" s="28">
        <v>27</v>
      </c>
      <c r="K66" s="29">
        <f t="shared" si="1"/>
        <v>31</v>
      </c>
      <c r="L66" s="28">
        <v>70</v>
      </c>
      <c r="M66" s="28">
        <v>10</v>
      </c>
      <c r="N66" s="6">
        <f t="shared" si="2"/>
        <v>21700</v>
      </c>
      <c r="O66" s="125"/>
      <c r="P66" s="42"/>
      <c r="Q66" s="39"/>
      <c r="R66" s="13"/>
      <c r="S66" s="42"/>
      <c r="T66" s="42"/>
      <c r="U66" s="35"/>
      <c r="V66" s="120"/>
      <c r="W66" s="119"/>
    </row>
    <row r="67" spans="1:23" s="18" customFormat="1" ht="30" customHeight="1">
      <c r="A67" s="132"/>
      <c r="B67" s="122"/>
      <c r="C67" s="124"/>
      <c r="D67" s="25">
        <v>3</v>
      </c>
      <c r="E67" s="26" t="s">
        <v>117</v>
      </c>
      <c r="F67" s="32" t="s">
        <v>48</v>
      </c>
      <c r="G67" s="28">
        <v>12</v>
      </c>
      <c r="H67" s="28">
        <v>0</v>
      </c>
      <c r="I67" s="28">
        <v>0</v>
      </c>
      <c r="J67" s="28">
        <v>0</v>
      </c>
      <c r="K67" s="29">
        <f t="shared" si="1"/>
        <v>12</v>
      </c>
      <c r="L67" s="28">
        <v>70</v>
      </c>
      <c r="M67" s="28">
        <v>3</v>
      </c>
      <c r="N67" s="6">
        <f t="shared" si="2"/>
        <v>2520</v>
      </c>
      <c r="O67" s="125"/>
      <c r="P67" s="42"/>
      <c r="Q67" s="39"/>
      <c r="R67" s="13"/>
      <c r="S67" s="42"/>
      <c r="T67" s="42"/>
      <c r="U67" s="35"/>
      <c r="V67" s="120"/>
      <c r="W67" s="119"/>
    </row>
    <row r="68" spans="1:23" s="18" customFormat="1" ht="30" customHeight="1">
      <c r="A68" s="132"/>
      <c r="B68" s="122"/>
      <c r="C68" s="124"/>
      <c r="D68" s="25">
        <v>3</v>
      </c>
      <c r="E68" s="26" t="s">
        <v>30</v>
      </c>
      <c r="F68" s="27" t="s">
        <v>105</v>
      </c>
      <c r="G68" s="28">
        <v>6</v>
      </c>
      <c r="H68" s="28">
        <v>0</v>
      </c>
      <c r="I68" s="28">
        <v>0</v>
      </c>
      <c r="J68" s="28">
        <v>0</v>
      </c>
      <c r="K68" s="29">
        <f t="shared" ref="K68:K109" si="3">SUM(G68:J68)</f>
        <v>6</v>
      </c>
      <c r="L68" s="28">
        <v>70</v>
      </c>
      <c r="M68" s="28">
        <v>40</v>
      </c>
      <c r="N68" s="6">
        <f t="shared" ref="N68:N121" si="4">K68*M68*L68</f>
        <v>16800</v>
      </c>
      <c r="O68" s="125"/>
      <c r="P68" s="42"/>
      <c r="Q68" s="39"/>
      <c r="R68" s="13"/>
      <c r="S68" s="42"/>
      <c r="T68" s="42"/>
      <c r="U68" s="36"/>
      <c r="V68" s="120"/>
      <c r="W68" s="119"/>
    </row>
    <row r="69" spans="1:23" s="18" customFormat="1" ht="30" customHeight="1">
      <c r="A69" s="132"/>
      <c r="B69" s="122"/>
      <c r="C69" s="124"/>
      <c r="D69" s="25">
        <v>3</v>
      </c>
      <c r="E69" s="26" t="s">
        <v>117</v>
      </c>
      <c r="F69" s="32" t="s">
        <v>118</v>
      </c>
      <c r="G69" s="28">
        <v>4</v>
      </c>
      <c r="H69" s="28">
        <v>0</v>
      </c>
      <c r="I69" s="28">
        <v>0</v>
      </c>
      <c r="J69" s="28">
        <v>0</v>
      </c>
      <c r="K69" s="29">
        <f t="shared" si="3"/>
        <v>4</v>
      </c>
      <c r="L69" s="28">
        <v>70</v>
      </c>
      <c r="M69" s="28">
        <v>10</v>
      </c>
      <c r="N69" s="6">
        <f t="shared" si="4"/>
        <v>2800</v>
      </c>
      <c r="O69" s="125"/>
      <c r="P69" s="42"/>
      <c r="Q69" s="39"/>
      <c r="R69" s="13"/>
      <c r="S69" s="42"/>
      <c r="T69" s="42"/>
      <c r="U69" s="35"/>
      <c r="V69" s="120"/>
      <c r="W69" s="119"/>
    </row>
    <row r="70" spans="1:23" s="18" customFormat="1" ht="30" customHeight="1">
      <c r="A70" s="112"/>
      <c r="B70" s="123"/>
      <c r="C70" s="114"/>
      <c r="D70" s="25">
        <v>3</v>
      </c>
      <c r="E70" s="26" t="s">
        <v>117</v>
      </c>
      <c r="F70" s="32" t="s">
        <v>50</v>
      </c>
      <c r="G70" s="28">
        <v>10</v>
      </c>
      <c r="H70" s="28">
        <v>0</v>
      </c>
      <c r="I70" s="28">
        <v>0</v>
      </c>
      <c r="J70" s="28">
        <v>0</v>
      </c>
      <c r="K70" s="29">
        <f t="shared" si="3"/>
        <v>10</v>
      </c>
      <c r="L70" s="28">
        <v>70</v>
      </c>
      <c r="M70" s="28">
        <v>20</v>
      </c>
      <c r="N70" s="6">
        <f t="shared" si="4"/>
        <v>14000</v>
      </c>
      <c r="O70" s="116"/>
      <c r="P70" s="42"/>
      <c r="Q70" s="39"/>
      <c r="R70" s="13"/>
      <c r="S70" s="42"/>
      <c r="T70" s="42"/>
      <c r="U70" s="31"/>
      <c r="V70" s="110"/>
      <c r="W70" s="118"/>
    </row>
    <row r="71" spans="1:23" s="18" customFormat="1" ht="30" customHeight="1">
      <c r="A71" s="111">
        <v>18</v>
      </c>
      <c r="B71" s="111">
        <v>336</v>
      </c>
      <c r="C71" s="113" t="s">
        <v>119</v>
      </c>
      <c r="D71" s="37">
        <v>1</v>
      </c>
      <c r="E71" s="38" t="s">
        <v>0</v>
      </c>
      <c r="F71" s="32" t="s">
        <v>120</v>
      </c>
      <c r="G71" s="28">
        <v>12</v>
      </c>
      <c r="H71" s="28">
        <v>4</v>
      </c>
      <c r="I71" s="28">
        <v>0</v>
      </c>
      <c r="J71" s="28">
        <v>49</v>
      </c>
      <c r="K71" s="29">
        <f t="shared" si="3"/>
        <v>65</v>
      </c>
      <c r="L71" s="28">
        <v>70</v>
      </c>
      <c r="M71" s="28">
        <v>15</v>
      </c>
      <c r="N71" s="6">
        <f t="shared" si="4"/>
        <v>68250</v>
      </c>
      <c r="O71" s="115">
        <f>SUM(N71:N72)</f>
        <v>91770</v>
      </c>
      <c r="P71" s="42"/>
      <c r="Q71" s="13"/>
      <c r="R71" s="13"/>
      <c r="S71" s="42"/>
      <c r="T71" s="42"/>
      <c r="U71" s="46"/>
      <c r="V71" s="109" t="s">
        <v>121</v>
      </c>
      <c r="W71" s="152">
        <v>77420</v>
      </c>
    </row>
    <row r="72" spans="1:23" s="18" customFormat="1" ht="30" customHeight="1">
      <c r="A72" s="112">
        <v>18</v>
      </c>
      <c r="B72" s="112">
        <v>336</v>
      </c>
      <c r="C72" s="114"/>
      <c r="D72" s="25">
        <v>3</v>
      </c>
      <c r="E72" s="26" t="s">
        <v>30</v>
      </c>
      <c r="F72" s="27" t="s">
        <v>122</v>
      </c>
      <c r="G72" s="30">
        <v>12</v>
      </c>
      <c r="H72" s="30">
        <v>0</v>
      </c>
      <c r="I72" s="30">
        <v>0</v>
      </c>
      <c r="J72" s="30">
        <v>0</v>
      </c>
      <c r="K72" s="29">
        <f t="shared" si="3"/>
        <v>12</v>
      </c>
      <c r="L72" s="28">
        <v>70</v>
      </c>
      <c r="M72" s="28">
        <v>28</v>
      </c>
      <c r="N72" s="6">
        <f t="shared" si="4"/>
        <v>23520</v>
      </c>
      <c r="O72" s="116"/>
      <c r="P72" s="42"/>
      <c r="Q72" s="13"/>
      <c r="R72" s="13"/>
      <c r="S72" s="42"/>
      <c r="T72" s="42"/>
      <c r="U72" s="40"/>
      <c r="V72" s="110"/>
      <c r="W72" s="153"/>
    </row>
    <row r="73" spans="1:23" s="18" customFormat="1" ht="30" customHeight="1">
      <c r="A73" s="111">
        <v>19</v>
      </c>
      <c r="B73" s="121">
        <v>337</v>
      </c>
      <c r="C73" s="113" t="s">
        <v>123</v>
      </c>
      <c r="D73" s="37">
        <v>1</v>
      </c>
      <c r="E73" s="38" t="s">
        <v>0</v>
      </c>
      <c r="F73" s="32" t="s">
        <v>124</v>
      </c>
      <c r="G73" s="28">
        <v>4</v>
      </c>
      <c r="H73" s="28">
        <v>1</v>
      </c>
      <c r="I73" s="28">
        <v>0</v>
      </c>
      <c r="J73" s="28">
        <v>26</v>
      </c>
      <c r="K73" s="29">
        <f t="shared" si="3"/>
        <v>31</v>
      </c>
      <c r="L73" s="28">
        <v>70</v>
      </c>
      <c r="M73" s="28">
        <v>18</v>
      </c>
      <c r="N73" s="6">
        <f t="shared" si="4"/>
        <v>39060</v>
      </c>
      <c r="O73" s="115">
        <f>SUM(N73:N75)</f>
        <v>67760</v>
      </c>
      <c r="P73" s="42"/>
      <c r="Q73" s="13"/>
      <c r="R73" s="13"/>
      <c r="S73" s="42"/>
      <c r="T73" s="42"/>
      <c r="U73" s="62"/>
      <c r="V73" s="109" t="s">
        <v>125</v>
      </c>
      <c r="W73" s="117">
        <f>IF(V73="","",O73)</f>
        <v>67760</v>
      </c>
    </row>
    <row r="74" spans="1:23" s="18" customFormat="1" ht="30" customHeight="1">
      <c r="A74" s="132"/>
      <c r="B74" s="122"/>
      <c r="C74" s="124"/>
      <c r="D74" s="37">
        <v>2</v>
      </c>
      <c r="E74" s="58" t="s">
        <v>126</v>
      </c>
      <c r="F74" s="32" t="s">
        <v>127</v>
      </c>
      <c r="G74" s="28">
        <v>3</v>
      </c>
      <c r="H74" s="28">
        <v>0</v>
      </c>
      <c r="I74" s="28">
        <v>0</v>
      </c>
      <c r="J74" s="28">
        <v>1</v>
      </c>
      <c r="K74" s="29">
        <f t="shared" si="3"/>
        <v>4</v>
      </c>
      <c r="L74" s="28">
        <v>70</v>
      </c>
      <c r="M74" s="28">
        <v>38</v>
      </c>
      <c r="N74" s="6">
        <f t="shared" si="4"/>
        <v>10640</v>
      </c>
      <c r="O74" s="125"/>
      <c r="P74" s="42"/>
      <c r="Q74" s="13"/>
      <c r="R74" s="13"/>
      <c r="S74" s="42"/>
      <c r="T74" s="42"/>
      <c r="U74" s="62"/>
      <c r="V74" s="120"/>
      <c r="W74" s="119"/>
    </row>
    <row r="75" spans="1:23" s="18" customFormat="1" ht="30" customHeight="1">
      <c r="A75" s="112"/>
      <c r="B75" s="123"/>
      <c r="C75" s="114"/>
      <c r="D75" s="25">
        <v>3</v>
      </c>
      <c r="E75" s="26" t="s">
        <v>30</v>
      </c>
      <c r="F75" s="27" t="s">
        <v>31</v>
      </c>
      <c r="G75" s="28">
        <v>6</v>
      </c>
      <c r="H75" s="28">
        <v>0</v>
      </c>
      <c r="I75" s="28">
        <v>0</v>
      </c>
      <c r="J75" s="28">
        <v>0</v>
      </c>
      <c r="K75" s="29">
        <f t="shared" si="3"/>
        <v>6</v>
      </c>
      <c r="L75" s="28">
        <v>70</v>
      </c>
      <c r="M75" s="28">
        <v>43</v>
      </c>
      <c r="N75" s="6">
        <f t="shared" si="4"/>
        <v>18060</v>
      </c>
      <c r="O75" s="116"/>
      <c r="P75" s="42">
        <v>11</v>
      </c>
      <c r="Q75" s="13"/>
      <c r="R75" s="13">
        <v>3</v>
      </c>
      <c r="S75" s="42"/>
      <c r="T75" s="42"/>
      <c r="U75" s="62"/>
      <c r="V75" s="110"/>
      <c r="W75" s="118"/>
    </row>
    <row r="76" spans="1:23" s="18" customFormat="1" ht="32.1" customHeight="1">
      <c r="A76" s="66">
        <v>24</v>
      </c>
      <c r="B76" s="66">
        <v>601</v>
      </c>
      <c r="C76" s="8" t="s">
        <v>128</v>
      </c>
      <c r="D76" s="25">
        <v>3</v>
      </c>
      <c r="E76" s="26" t="s">
        <v>30</v>
      </c>
      <c r="F76" s="27" t="s">
        <v>31</v>
      </c>
      <c r="G76" s="30">
        <v>17</v>
      </c>
      <c r="H76" s="30">
        <v>0</v>
      </c>
      <c r="I76" s="30">
        <v>0</v>
      </c>
      <c r="J76" s="30">
        <v>0</v>
      </c>
      <c r="K76" s="29">
        <f t="shared" si="3"/>
        <v>17</v>
      </c>
      <c r="L76" s="28">
        <v>70</v>
      </c>
      <c r="M76" s="28">
        <v>43</v>
      </c>
      <c r="N76" s="6">
        <f t="shared" si="4"/>
        <v>51170</v>
      </c>
      <c r="O76" s="49">
        <f>N76</f>
        <v>51170</v>
      </c>
      <c r="P76" s="42">
        <v>17</v>
      </c>
      <c r="Q76" s="39" t="s">
        <v>129</v>
      </c>
      <c r="R76" s="39"/>
      <c r="S76" s="42"/>
      <c r="T76" s="42"/>
      <c r="U76" s="41"/>
      <c r="V76" s="4" t="s">
        <v>130</v>
      </c>
      <c r="W76" s="67">
        <f t="shared" ref="W76:W81" si="5">IF(V76="","",O76)</f>
        <v>51170</v>
      </c>
    </row>
    <row r="77" spans="1:23" s="18" customFormat="1" ht="32.1" customHeight="1">
      <c r="A77" s="47">
        <v>25</v>
      </c>
      <c r="B77" s="48">
        <v>602</v>
      </c>
      <c r="C77" s="8" t="s">
        <v>131</v>
      </c>
      <c r="D77" s="25">
        <v>3</v>
      </c>
      <c r="E77" s="26" t="s">
        <v>117</v>
      </c>
      <c r="F77" s="27" t="s">
        <v>31</v>
      </c>
      <c r="G77" s="30">
        <v>7</v>
      </c>
      <c r="H77" s="30">
        <v>0</v>
      </c>
      <c r="I77" s="30">
        <v>0</v>
      </c>
      <c r="J77" s="30">
        <v>0</v>
      </c>
      <c r="K77" s="29">
        <f t="shared" si="3"/>
        <v>7</v>
      </c>
      <c r="L77" s="28">
        <v>70</v>
      </c>
      <c r="M77" s="28">
        <v>43</v>
      </c>
      <c r="N77" s="6">
        <f t="shared" si="4"/>
        <v>21070</v>
      </c>
      <c r="O77" s="49">
        <f>N77</f>
        <v>21070</v>
      </c>
      <c r="P77" s="42"/>
      <c r="Q77" s="13"/>
      <c r="R77" s="13"/>
      <c r="S77" s="42"/>
      <c r="T77" s="42"/>
      <c r="U77" s="41"/>
      <c r="V77" s="50" t="s">
        <v>132</v>
      </c>
      <c r="W77" s="67">
        <f t="shared" si="5"/>
        <v>21070</v>
      </c>
    </row>
    <row r="78" spans="1:23" s="18" customFormat="1" ht="32.1" customHeight="1">
      <c r="A78" s="47">
        <v>26</v>
      </c>
      <c r="B78" s="48">
        <v>603</v>
      </c>
      <c r="C78" s="8" t="s">
        <v>133</v>
      </c>
      <c r="D78" s="25">
        <v>3</v>
      </c>
      <c r="E78" s="26" t="s">
        <v>30</v>
      </c>
      <c r="F78" s="27" t="s">
        <v>31</v>
      </c>
      <c r="G78" s="30">
        <v>21</v>
      </c>
      <c r="H78" s="30">
        <v>0</v>
      </c>
      <c r="I78" s="30">
        <v>0</v>
      </c>
      <c r="J78" s="30">
        <v>0</v>
      </c>
      <c r="K78" s="29">
        <f t="shared" si="3"/>
        <v>21</v>
      </c>
      <c r="L78" s="28">
        <v>70</v>
      </c>
      <c r="M78" s="28">
        <v>43</v>
      </c>
      <c r="N78" s="6">
        <f t="shared" si="4"/>
        <v>63210</v>
      </c>
      <c r="O78" s="49">
        <f>N78</f>
        <v>63210</v>
      </c>
      <c r="P78" s="42">
        <v>18</v>
      </c>
      <c r="Q78" s="13"/>
      <c r="R78" s="13"/>
      <c r="S78" s="42"/>
      <c r="T78" s="42"/>
      <c r="U78" s="41"/>
      <c r="V78" s="50"/>
      <c r="W78" s="67" t="str">
        <f t="shared" si="5"/>
        <v/>
      </c>
    </row>
    <row r="79" spans="1:23" s="18" customFormat="1" ht="32.1" customHeight="1">
      <c r="A79" s="47">
        <v>110</v>
      </c>
      <c r="B79" s="48">
        <v>604</v>
      </c>
      <c r="C79" s="8" t="s">
        <v>134</v>
      </c>
      <c r="D79" s="25">
        <v>3</v>
      </c>
      <c r="E79" s="26" t="s">
        <v>30</v>
      </c>
      <c r="F79" s="27" t="s">
        <v>31</v>
      </c>
      <c r="G79" s="30">
        <v>29</v>
      </c>
      <c r="H79" s="30">
        <v>0</v>
      </c>
      <c r="I79" s="30">
        <v>0</v>
      </c>
      <c r="J79" s="30">
        <v>0</v>
      </c>
      <c r="K79" s="29">
        <f t="shared" si="3"/>
        <v>29</v>
      </c>
      <c r="L79" s="28">
        <v>70</v>
      </c>
      <c r="M79" s="28">
        <v>43</v>
      </c>
      <c r="N79" s="6">
        <f t="shared" si="4"/>
        <v>87290</v>
      </c>
      <c r="O79" s="49">
        <f>N79</f>
        <v>87290</v>
      </c>
      <c r="P79" s="42">
        <v>19</v>
      </c>
      <c r="Q79" s="13"/>
      <c r="R79" s="13"/>
      <c r="S79" s="42"/>
      <c r="T79" s="42"/>
      <c r="U79" s="44"/>
      <c r="V79" s="50" t="s">
        <v>135</v>
      </c>
      <c r="W79" s="67">
        <f t="shared" si="5"/>
        <v>87290</v>
      </c>
    </row>
    <row r="80" spans="1:23" s="18" customFormat="1" ht="32.1" customHeight="1">
      <c r="A80" s="47">
        <v>27</v>
      </c>
      <c r="B80" s="48">
        <v>605</v>
      </c>
      <c r="C80" s="8" t="s">
        <v>136</v>
      </c>
      <c r="D80" s="25">
        <v>3</v>
      </c>
      <c r="E80" s="26" t="s">
        <v>117</v>
      </c>
      <c r="F80" s="32" t="s">
        <v>31</v>
      </c>
      <c r="G80" s="28">
        <v>21</v>
      </c>
      <c r="H80" s="28">
        <v>0</v>
      </c>
      <c r="I80" s="28">
        <v>0</v>
      </c>
      <c r="J80" s="28">
        <v>0</v>
      </c>
      <c r="K80" s="29">
        <f t="shared" si="3"/>
        <v>21</v>
      </c>
      <c r="L80" s="28">
        <v>70</v>
      </c>
      <c r="M80" s="28">
        <v>43</v>
      </c>
      <c r="N80" s="6">
        <f t="shared" si="4"/>
        <v>63210</v>
      </c>
      <c r="O80" s="49">
        <f>N80</f>
        <v>63210</v>
      </c>
      <c r="P80" s="42"/>
      <c r="Q80" s="13"/>
      <c r="R80" s="13"/>
      <c r="S80" s="42"/>
      <c r="T80" s="42"/>
      <c r="U80" s="44"/>
      <c r="V80" s="50" t="s">
        <v>137</v>
      </c>
      <c r="W80" s="67">
        <f t="shared" si="5"/>
        <v>63210</v>
      </c>
    </row>
    <row r="81" spans="1:23" s="18" customFormat="1" ht="30" customHeight="1">
      <c r="A81" s="111">
        <v>28</v>
      </c>
      <c r="B81" s="111">
        <v>606</v>
      </c>
      <c r="C81" s="113" t="s">
        <v>138</v>
      </c>
      <c r="D81" s="37">
        <v>1</v>
      </c>
      <c r="E81" s="38" t="s">
        <v>0</v>
      </c>
      <c r="F81" s="32" t="s">
        <v>116</v>
      </c>
      <c r="G81" s="28">
        <v>2</v>
      </c>
      <c r="H81" s="28">
        <v>0</v>
      </c>
      <c r="I81" s="28">
        <v>0</v>
      </c>
      <c r="J81" s="28">
        <v>36</v>
      </c>
      <c r="K81" s="29">
        <f t="shared" si="3"/>
        <v>38</v>
      </c>
      <c r="L81" s="28">
        <v>70</v>
      </c>
      <c r="M81" s="28">
        <v>10</v>
      </c>
      <c r="N81" s="6">
        <f t="shared" si="4"/>
        <v>26600</v>
      </c>
      <c r="O81" s="115">
        <f>N81+N82</f>
        <v>31220</v>
      </c>
      <c r="P81" s="42"/>
      <c r="Q81" s="13"/>
      <c r="R81" s="13"/>
      <c r="S81" s="42"/>
      <c r="T81" s="42"/>
      <c r="U81" s="24"/>
      <c r="V81" s="109" t="s">
        <v>139</v>
      </c>
      <c r="W81" s="117">
        <f t="shared" si="5"/>
        <v>31220</v>
      </c>
    </row>
    <row r="82" spans="1:23" s="18" customFormat="1" ht="30" customHeight="1">
      <c r="A82" s="112">
        <v>28</v>
      </c>
      <c r="B82" s="112">
        <v>606</v>
      </c>
      <c r="C82" s="114"/>
      <c r="D82" s="37">
        <v>3</v>
      </c>
      <c r="E82" s="58" t="s">
        <v>117</v>
      </c>
      <c r="F82" s="32" t="s">
        <v>31</v>
      </c>
      <c r="G82" s="28">
        <v>2</v>
      </c>
      <c r="H82" s="28">
        <v>0</v>
      </c>
      <c r="I82" s="28">
        <v>0</v>
      </c>
      <c r="J82" s="28">
        <v>0</v>
      </c>
      <c r="K82" s="29">
        <f t="shared" si="3"/>
        <v>2</v>
      </c>
      <c r="L82" s="28">
        <v>70</v>
      </c>
      <c r="M82" s="28">
        <v>33</v>
      </c>
      <c r="N82" s="6">
        <f t="shared" si="4"/>
        <v>4620</v>
      </c>
      <c r="O82" s="116"/>
      <c r="P82" s="42"/>
      <c r="Q82" s="13"/>
      <c r="R82" s="13"/>
      <c r="S82" s="42"/>
      <c r="T82" s="42"/>
      <c r="U82" s="41"/>
      <c r="V82" s="110"/>
      <c r="W82" s="118"/>
    </row>
    <row r="83" spans="1:23" s="18" customFormat="1" ht="33" customHeight="1">
      <c r="A83" s="47">
        <v>29</v>
      </c>
      <c r="B83" s="48">
        <v>607</v>
      </c>
      <c r="C83" s="8" t="s">
        <v>140</v>
      </c>
      <c r="D83" s="25">
        <v>3</v>
      </c>
      <c r="E83" s="26" t="s">
        <v>30</v>
      </c>
      <c r="F83" s="27" t="s">
        <v>31</v>
      </c>
      <c r="G83" s="30">
        <v>9</v>
      </c>
      <c r="H83" s="30">
        <v>0</v>
      </c>
      <c r="I83" s="30">
        <v>0</v>
      </c>
      <c r="J83" s="30">
        <v>0</v>
      </c>
      <c r="K83" s="29">
        <f t="shared" si="3"/>
        <v>9</v>
      </c>
      <c r="L83" s="28">
        <v>70</v>
      </c>
      <c r="M83" s="28">
        <v>43</v>
      </c>
      <c r="N83" s="6">
        <f t="shared" si="4"/>
        <v>27090</v>
      </c>
      <c r="O83" s="49">
        <f t="shared" ref="O83:O88" si="6">N83</f>
        <v>27090</v>
      </c>
      <c r="P83" s="42">
        <v>10</v>
      </c>
      <c r="Q83" s="13">
        <v>2</v>
      </c>
      <c r="R83" s="13"/>
      <c r="S83" s="42"/>
      <c r="T83" s="42"/>
      <c r="U83" s="41"/>
      <c r="V83" s="50" t="s">
        <v>141</v>
      </c>
      <c r="W83" s="69">
        <v>18375</v>
      </c>
    </row>
    <row r="84" spans="1:23" s="18" customFormat="1" ht="33" customHeight="1">
      <c r="A84" s="47">
        <v>30</v>
      </c>
      <c r="B84" s="48">
        <v>608</v>
      </c>
      <c r="C84" s="8" t="s">
        <v>142</v>
      </c>
      <c r="D84" s="25">
        <v>3</v>
      </c>
      <c r="E84" s="26" t="s">
        <v>30</v>
      </c>
      <c r="F84" s="27" t="s">
        <v>31</v>
      </c>
      <c r="G84" s="30">
        <v>23</v>
      </c>
      <c r="H84" s="30">
        <v>0</v>
      </c>
      <c r="I84" s="30">
        <v>0</v>
      </c>
      <c r="J84" s="30">
        <v>0</v>
      </c>
      <c r="K84" s="29">
        <f t="shared" si="3"/>
        <v>23</v>
      </c>
      <c r="L84" s="28">
        <v>70</v>
      </c>
      <c r="M84" s="28">
        <v>43</v>
      </c>
      <c r="N84" s="6">
        <f t="shared" si="4"/>
        <v>69230</v>
      </c>
      <c r="O84" s="49">
        <f t="shared" si="6"/>
        <v>69230</v>
      </c>
      <c r="P84" s="42">
        <v>31</v>
      </c>
      <c r="Q84" s="13"/>
      <c r="R84" s="13"/>
      <c r="S84" s="42"/>
      <c r="T84" s="42"/>
      <c r="U84" s="41"/>
      <c r="V84" s="50" t="s">
        <v>143</v>
      </c>
      <c r="W84" s="67">
        <f t="shared" ref="W84:W89" si="7">IF(V84="","",O84)</f>
        <v>69230</v>
      </c>
    </row>
    <row r="85" spans="1:23" s="18" customFormat="1" ht="33" customHeight="1">
      <c r="A85" s="47">
        <v>31</v>
      </c>
      <c r="B85" s="48">
        <v>609</v>
      </c>
      <c r="C85" s="8" t="s">
        <v>144</v>
      </c>
      <c r="D85" s="25">
        <v>3</v>
      </c>
      <c r="E85" s="26" t="s">
        <v>30</v>
      </c>
      <c r="F85" s="27" t="s">
        <v>31</v>
      </c>
      <c r="G85" s="30">
        <v>8</v>
      </c>
      <c r="H85" s="30">
        <v>0</v>
      </c>
      <c r="I85" s="30">
        <v>0</v>
      </c>
      <c r="J85" s="30">
        <v>0</v>
      </c>
      <c r="K85" s="29">
        <f t="shared" si="3"/>
        <v>8</v>
      </c>
      <c r="L85" s="28">
        <v>70</v>
      </c>
      <c r="M85" s="28">
        <v>43</v>
      </c>
      <c r="N85" s="6">
        <f t="shared" si="4"/>
        <v>24080</v>
      </c>
      <c r="O85" s="49">
        <f t="shared" si="6"/>
        <v>24080</v>
      </c>
      <c r="P85" s="42">
        <v>11</v>
      </c>
      <c r="Q85" s="13">
        <v>1</v>
      </c>
      <c r="R85" s="13"/>
      <c r="S85" s="42"/>
      <c r="T85" s="42"/>
      <c r="U85" s="41"/>
      <c r="V85" s="50" t="s">
        <v>145</v>
      </c>
      <c r="W85" s="69">
        <v>21000</v>
      </c>
    </row>
    <row r="86" spans="1:23" s="18" customFormat="1" ht="33" customHeight="1">
      <c r="A86" s="47">
        <v>32</v>
      </c>
      <c r="B86" s="48">
        <v>610</v>
      </c>
      <c r="C86" s="8" t="s">
        <v>146</v>
      </c>
      <c r="D86" s="25">
        <v>3</v>
      </c>
      <c r="E86" s="26" t="s">
        <v>30</v>
      </c>
      <c r="F86" s="27" t="s">
        <v>31</v>
      </c>
      <c r="G86" s="30">
        <v>4</v>
      </c>
      <c r="H86" s="30">
        <v>0</v>
      </c>
      <c r="I86" s="30">
        <v>0</v>
      </c>
      <c r="J86" s="30">
        <v>0</v>
      </c>
      <c r="K86" s="29">
        <f t="shared" si="3"/>
        <v>4</v>
      </c>
      <c r="L86" s="28">
        <v>70</v>
      </c>
      <c r="M86" s="28">
        <v>43</v>
      </c>
      <c r="N86" s="6">
        <f t="shared" si="4"/>
        <v>12040</v>
      </c>
      <c r="O86" s="49">
        <f t="shared" si="6"/>
        <v>12040</v>
      </c>
      <c r="P86" s="42">
        <v>2</v>
      </c>
      <c r="Q86" s="13"/>
      <c r="R86" s="13"/>
      <c r="S86" s="42"/>
      <c r="T86" s="42"/>
      <c r="U86" s="41"/>
      <c r="V86" s="50" t="s">
        <v>147</v>
      </c>
      <c r="W86" s="67">
        <f t="shared" si="7"/>
        <v>12040</v>
      </c>
    </row>
    <row r="87" spans="1:23" s="18" customFormat="1" ht="33" customHeight="1">
      <c r="A87" s="47">
        <v>33</v>
      </c>
      <c r="B87" s="48">
        <v>611</v>
      </c>
      <c r="C87" s="8" t="s">
        <v>148</v>
      </c>
      <c r="D87" s="25">
        <v>3</v>
      </c>
      <c r="E87" s="26" t="s">
        <v>30</v>
      </c>
      <c r="F87" s="27" t="s">
        <v>31</v>
      </c>
      <c r="G87" s="30">
        <v>25</v>
      </c>
      <c r="H87" s="30">
        <v>0</v>
      </c>
      <c r="I87" s="30">
        <v>0</v>
      </c>
      <c r="J87" s="30">
        <v>0</v>
      </c>
      <c r="K87" s="29">
        <f t="shared" si="3"/>
        <v>25</v>
      </c>
      <c r="L87" s="28">
        <v>70</v>
      </c>
      <c r="M87" s="28">
        <v>43</v>
      </c>
      <c r="N87" s="6">
        <f t="shared" si="4"/>
        <v>75250</v>
      </c>
      <c r="O87" s="49">
        <f t="shared" si="6"/>
        <v>75250</v>
      </c>
      <c r="P87" s="42">
        <v>27</v>
      </c>
      <c r="Q87" s="13"/>
      <c r="R87" s="13"/>
      <c r="S87" s="42"/>
      <c r="T87" s="42"/>
      <c r="U87" s="46"/>
      <c r="V87" s="50" t="s">
        <v>149</v>
      </c>
      <c r="W87" s="67">
        <f t="shared" si="7"/>
        <v>75250</v>
      </c>
    </row>
    <row r="88" spans="1:23" s="18" customFormat="1" ht="32.25" customHeight="1">
      <c r="A88" s="66">
        <v>34</v>
      </c>
      <c r="B88" s="70">
        <v>612</v>
      </c>
      <c r="C88" s="8" t="s">
        <v>150</v>
      </c>
      <c r="D88" s="25">
        <v>3</v>
      </c>
      <c r="E88" s="26" t="s">
        <v>30</v>
      </c>
      <c r="F88" s="32" t="s">
        <v>31</v>
      </c>
      <c r="G88" s="28">
        <v>12</v>
      </c>
      <c r="H88" s="28">
        <v>0</v>
      </c>
      <c r="I88" s="28">
        <v>0</v>
      </c>
      <c r="J88" s="28">
        <v>0</v>
      </c>
      <c r="K88" s="29">
        <f t="shared" si="3"/>
        <v>12</v>
      </c>
      <c r="L88" s="28">
        <v>70</v>
      </c>
      <c r="M88" s="28">
        <v>43</v>
      </c>
      <c r="N88" s="6">
        <f t="shared" si="4"/>
        <v>36120</v>
      </c>
      <c r="O88" s="49">
        <f t="shared" si="6"/>
        <v>36120</v>
      </c>
      <c r="P88" s="42">
        <v>17</v>
      </c>
      <c r="Q88" s="13"/>
      <c r="R88" s="13"/>
      <c r="S88" s="42"/>
      <c r="T88" s="42"/>
      <c r="U88" s="40"/>
      <c r="V88" s="68" t="s">
        <v>151</v>
      </c>
      <c r="W88" s="67">
        <f t="shared" si="7"/>
        <v>36120</v>
      </c>
    </row>
    <row r="89" spans="1:23" s="18" customFormat="1" ht="30" customHeight="1">
      <c r="A89" s="111">
        <v>35</v>
      </c>
      <c r="B89" s="111">
        <v>613</v>
      </c>
      <c r="C89" s="113" t="s">
        <v>152</v>
      </c>
      <c r="D89" s="37">
        <v>1</v>
      </c>
      <c r="E89" s="38" t="s">
        <v>0</v>
      </c>
      <c r="F89" s="32" t="s">
        <v>153</v>
      </c>
      <c r="G89" s="28">
        <v>3</v>
      </c>
      <c r="H89" s="28">
        <v>3</v>
      </c>
      <c r="I89" s="28">
        <v>6</v>
      </c>
      <c r="J89" s="28">
        <v>20</v>
      </c>
      <c r="K89" s="29">
        <f t="shared" si="3"/>
        <v>32</v>
      </c>
      <c r="L89" s="28">
        <v>70</v>
      </c>
      <c r="M89" s="28">
        <v>10</v>
      </c>
      <c r="N89" s="6">
        <f t="shared" si="4"/>
        <v>22400</v>
      </c>
      <c r="O89" s="115">
        <f>N89+N90</f>
        <v>79590</v>
      </c>
      <c r="P89" s="42"/>
      <c r="Q89" s="13"/>
      <c r="R89" s="13"/>
      <c r="S89" s="42"/>
      <c r="T89" s="42"/>
      <c r="U89" s="41"/>
      <c r="V89" s="109" t="s">
        <v>154</v>
      </c>
      <c r="W89" s="117">
        <f t="shared" si="7"/>
        <v>79590</v>
      </c>
    </row>
    <row r="90" spans="1:23" s="18" customFormat="1" ht="30" customHeight="1">
      <c r="A90" s="112">
        <v>35</v>
      </c>
      <c r="B90" s="112">
        <v>613</v>
      </c>
      <c r="C90" s="114" t="s">
        <v>152</v>
      </c>
      <c r="D90" s="25">
        <v>3</v>
      </c>
      <c r="E90" s="26" t="s">
        <v>30</v>
      </c>
      <c r="F90" s="27" t="s">
        <v>31</v>
      </c>
      <c r="G90" s="30">
        <v>19</v>
      </c>
      <c r="H90" s="30">
        <v>0</v>
      </c>
      <c r="I90" s="30">
        <v>0</v>
      </c>
      <c r="J90" s="30">
        <v>0</v>
      </c>
      <c r="K90" s="29">
        <f t="shared" si="3"/>
        <v>19</v>
      </c>
      <c r="L90" s="28">
        <v>70</v>
      </c>
      <c r="M90" s="28">
        <v>43</v>
      </c>
      <c r="N90" s="6">
        <f t="shared" si="4"/>
        <v>57190</v>
      </c>
      <c r="O90" s="116"/>
      <c r="P90" s="42">
        <v>36</v>
      </c>
      <c r="Q90" s="13">
        <v>1</v>
      </c>
      <c r="R90" s="13"/>
      <c r="S90" s="42"/>
      <c r="T90" s="42"/>
      <c r="U90" s="41"/>
      <c r="V90" s="110"/>
      <c r="W90" s="118"/>
    </row>
    <row r="91" spans="1:23" s="18" customFormat="1" ht="30" customHeight="1">
      <c r="A91" s="111">
        <v>111</v>
      </c>
      <c r="B91" s="111">
        <v>614</v>
      </c>
      <c r="C91" s="113" t="s">
        <v>155</v>
      </c>
      <c r="D91" s="25">
        <v>1</v>
      </c>
      <c r="E91" s="26" t="s">
        <v>36</v>
      </c>
      <c r="F91" s="27" t="s">
        <v>156</v>
      </c>
      <c r="G91" s="30">
        <v>11</v>
      </c>
      <c r="H91" s="30">
        <v>2</v>
      </c>
      <c r="I91" s="30">
        <v>0</v>
      </c>
      <c r="J91" s="30">
        <v>5</v>
      </c>
      <c r="K91" s="29">
        <f t="shared" si="3"/>
        <v>18</v>
      </c>
      <c r="L91" s="28">
        <v>70</v>
      </c>
      <c r="M91" s="28">
        <v>20</v>
      </c>
      <c r="N91" s="6">
        <f t="shared" si="4"/>
        <v>25200</v>
      </c>
      <c r="O91" s="115">
        <f>N91+N92+N93</f>
        <v>79030</v>
      </c>
      <c r="P91" s="42"/>
      <c r="Q91" s="13"/>
      <c r="R91" s="13"/>
      <c r="S91" s="42"/>
      <c r="T91" s="42"/>
      <c r="U91" s="71"/>
      <c r="V91" s="109" t="s">
        <v>157</v>
      </c>
      <c r="W91" s="117">
        <f>IF(V91="","",O91)</f>
        <v>79030</v>
      </c>
    </row>
    <row r="92" spans="1:23" s="18" customFormat="1" ht="30" customHeight="1">
      <c r="A92" s="132"/>
      <c r="B92" s="132">
        <v>614</v>
      </c>
      <c r="C92" s="124"/>
      <c r="D92" s="25">
        <v>3</v>
      </c>
      <c r="E92" s="26" t="s">
        <v>30</v>
      </c>
      <c r="F92" s="27" t="s">
        <v>31</v>
      </c>
      <c r="G92" s="30">
        <v>12</v>
      </c>
      <c r="H92" s="30">
        <v>0</v>
      </c>
      <c r="I92" s="30">
        <v>0</v>
      </c>
      <c r="J92" s="30">
        <v>0</v>
      </c>
      <c r="K92" s="29">
        <f t="shared" si="3"/>
        <v>12</v>
      </c>
      <c r="L92" s="28">
        <v>70</v>
      </c>
      <c r="M92" s="28">
        <v>43</v>
      </c>
      <c r="N92" s="6">
        <f t="shared" si="4"/>
        <v>36120</v>
      </c>
      <c r="O92" s="125"/>
      <c r="P92" s="42"/>
      <c r="Q92" s="13"/>
      <c r="R92" s="14" t="s">
        <v>51</v>
      </c>
      <c r="S92" s="42"/>
      <c r="T92" s="42"/>
      <c r="U92" s="71"/>
      <c r="V92" s="120"/>
      <c r="W92" s="119"/>
    </row>
    <row r="93" spans="1:23" s="18" customFormat="1" ht="30" customHeight="1">
      <c r="A93" s="112"/>
      <c r="B93" s="112">
        <v>614</v>
      </c>
      <c r="C93" s="114"/>
      <c r="D93" s="25">
        <v>3</v>
      </c>
      <c r="E93" s="26" t="s">
        <v>30</v>
      </c>
      <c r="F93" s="27" t="s">
        <v>158</v>
      </c>
      <c r="G93" s="30">
        <v>11</v>
      </c>
      <c r="H93" s="30">
        <v>0</v>
      </c>
      <c r="I93" s="30">
        <v>0</v>
      </c>
      <c r="J93" s="30">
        <v>0</v>
      </c>
      <c r="K93" s="29">
        <f t="shared" si="3"/>
        <v>11</v>
      </c>
      <c r="L93" s="28">
        <v>70</v>
      </c>
      <c r="M93" s="28">
        <v>23</v>
      </c>
      <c r="N93" s="6">
        <f t="shared" si="4"/>
        <v>17710</v>
      </c>
      <c r="O93" s="116"/>
      <c r="P93" s="42">
        <v>22</v>
      </c>
      <c r="Q93" s="13">
        <v>2</v>
      </c>
      <c r="R93" s="14"/>
      <c r="S93" s="42"/>
      <c r="T93" s="42"/>
      <c r="U93" s="71"/>
      <c r="V93" s="110"/>
      <c r="W93" s="118"/>
    </row>
    <row r="94" spans="1:23" s="18" customFormat="1" ht="30" customHeight="1">
      <c r="A94" s="47">
        <v>36</v>
      </c>
      <c r="B94" s="48">
        <v>615</v>
      </c>
      <c r="C94" s="8" t="s">
        <v>159</v>
      </c>
      <c r="D94" s="25">
        <v>3</v>
      </c>
      <c r="E94" s="26" t="s">
        <v>30</v>
      </c>
      <c r="F94" s="27" t="s">
        <v>31</v>
      </c>
      <c r="G94" s="30">
        <v>7</v>
      </c>
      <c r="H94" s="30">
        <v>0</v>
      </c>
      <c r="I94" s="30">
        <v>0</v>
      </c>
      <c r="J94" s="30">
        <v>0</v>
      </c>
      <c r="K94" s="29">
        <f t="shared" si="3"/>
        <v>7</v>
      </c>
      <c r="L94" s="28">
        <v>70</v>
      </c>
      <c r="M94" s="28">
        <v>43</v>
      </c>
      <c r="N94" s="6">
        <f t="shared" si="4"/>
        <v>21070</v>
      </c>
      <c r="O94" s="49">
        <f>N94</f>
        <v>21070</v>
      </c>
      <c r="P94" s="42">
        <v>5</v>
      </c>
      <c r="Q94" s="13"/>
      <c r="R94" s="13"/>
      <c r="S94" s="42"/>
      <c r="T94" s="42"/>
      <c r="U94" s="41"/>
      <c r="V94" s="50" t="s">
        <v>160</v>
      </c>
      <c r="W94" s="67">
        <f>IF(V94="","",O94)</f>
        <v>21070</v>
      </c>
    </row>
    <row r="95" spans="1:23" s="18" customFormat="1" ht="30" customHeight="1">
      <c r="A95" s="111">
        <v>37</v>
      </c>
      <c r="B95" s="111">
        <v>616</v>
      </c>
      <c r="C95" s="113" t="s">
        <v>161</v>
      </c>
      <c r="D95" s="37">
        <v>1</v>
      </c>
      <c r="E95" s="38" t="s">
        <v>0</v>
      </c>
      <c r="F95" s="27" t="s">
        <v>116</v>
      </c>
      <c r="G95" s="30">
        <v>8</v>
      </c>
      <c r="H95" s="30">
        <v>0</v>
      </c>
      <c r="I95" s="30">
        <v>0</v>
      </c>
      <c r="J95" s="30">
        <v>3</v>
      </c>
      <c r="K95" s="29">
        <f t="shared" si="3"/>
        <v>11</v>
      </c>
      <c r="L95" s="28">
        <v>70</v>
      </c>
      <c r="M95" s="28">
        <v>10</v>
      </c>
      <c r="N95" s="6">
        <f t="shared" si="4"/>
        <v>7700</v>
      </c>
      <c r="O95" s="115">
        <f>SUM(N95:N99)</f>
        <v>45220</v>
      </c>
      <c r="P95" s="42"/>
      <c r="Q95" s="13"/>
      <c r="R95" s="13"/>
      <c r="S95" s="42"/>
      <c r="T95" s="42"/>
      <c r="U95" s="41"/>
      <c r="V95" s="109" t="s">
        <v>162</v>
      </c>
      <c r="W95" s="117">
        <f>IF(V95="","",O95)</f>
        <v>45220</v>
      </c>
    </row>
    <row r="96" spans="1:23" s="18" customFormat="1" ht="30" customHeight="1">
      <c r="A96" s="132"/>
      <c r="B96" s="132">
        <v>616</v>
      </c>
      <c r="C96" s="124"/>
      <c r="D96" s="25">
        <v>3</v>
      </c>
      <c r="E96" s="26" t="s">
        <v>117</v>
      </c>
      <c r="F96" s="27" t="s">
        <v>163</v>
      </c>
      <c r="G96" s="30">
        <v>4</v>
      </c>
      <c r="H96" s="30">
        <v>0</v>
      </c>
      <c r="I96" s="30">
        <v>0</v>
      </c>
      <c r="J96" s="30">
        <v>0</v>
      </c>
      <c r="K96" s="29">
        <f t="shared" si="3"/>
        <v>4</v>
      </c>
      <c r="L96" s="28">
        <v>70</v>
      </c>
      <c r="M96" s="28">
        <v>33</v>
      </c>
      <c r="N96" s="6">
        <f t="shared" si="4"/>
        <v>9240</v>
      </c>
      <c r="O96" s="125"/>
      <c r="P96" s="42"/>
      <c r="Q96" s="13"/>
      <c r="R96" s="13"/>
      <c r="S96" s="42"/>
      <c r="T96" s="42"/>
      <c r="U96" s="41"/>
      <c r="V96" s="120"/>
      <c r="W96" s="119"/>
    </row>
    <row r="97" spans="1:23" s="18" customFormat="1" ht="30" customHeight="1">
      <c r="A97" s="132"/>
      <c r="B97" s="132">
        <v>616</v>
      </c>
      <c r="C97" s="124"/>
      <c r="D97" s="25">
        <v>3</v>
      </c>
      <c r="E97" s="26" t="s">
        <v>117</v>
      </c>
      <c r="F97" s="27" t="s">
        <v>31</v>
      </c>
      <c r="G97" s="30">
        <v>8</v>
      </c>
      <c r="H97" s="30">
        <v>0</v>
      </c>
      <c r="I97" s="30">
        <v>0</v>
      </c>
      <c r="J97" s="30">
        <v>0</v>
      </c>
      <c r="K97" s="29">
        <f t="shared" si="3"/>
        <v>8</v>
      </c>
      <c r="L97" s="28">
        <v>70</v>
      </c>
      <c r="M97" s="28">
        <v>43</v>
      </c>
      <c r="N97" s="6">
        <f t="shared" si="4"/>
        <v>24080</v>
      </c>
      <c r="O97" s="125"/>
      <c r="P97" s="42"/>
      <c r="Q97" s="13"/>
      <c r="R97" s="13"/>
      <c r="S97" s="42"/>
      <c r="T97" s="42"/>
      <c r="U97" s="41"/>
      <c r="V97" s="120"/>
      <c r="W97" s="119"/>
    </row>
    <row r="98" spans="1:23" s="18" customFormat="1" ht="30" customHeight="1">
      <c r="A98" s="132"/>
      <c r="B98" s="132">
        <v>616</v>
      </c>
      <c r="C98" s="124"/>
      <c r="D98" s="25">
        <v>3</v>
      </c>
      <c r="E98" s="26" t="s">
        <v>30</v>
      </c>
      <c r="F98" s="27" t="s">
        <v>164</v>
      </c>
      <c r="G98" s="28">
        <v>4</v>
      </c>
      <c r="H98" s="28">
        <v>0</v>
      </c>
      <c r="I98" s="28">
        <v>0</v>
      </c>
      <c r="J98" s="28">
        <v>0</v>
      </c>
      <c r="K98" s="29">
        <f t="shared" si="3"/>
        <v>4</v>
      </c>
      <c r="L98" s="28">
        <v>70</v>
      </c>
      <c r="M98" s="28">
        <v>10</v>
      </c>
      <c r="N98" s="6">
        <f t="shared" si="4"/>
        <v>2800</v>
      </c>
      <c r="O98" s="125"/>
      <c r="P98" s="42">
        <v>9</v>
      </c>
      <c r="Q98" s="13"/>
      <c r="R98" s="14" t="s">
        <v>165</v>
      </c>
      <c r="S98" s="42"/>
      <c r="T98" s="42"/>
      <c r="U98" s="41"/>
      <c r="V98" s="120"/>
      <c r="W98" s="119"/>
    </row>
    <row r="99" spans="1:23" s="18" customFormat="1" ht="30" customHeight="1">
      <c r="A99" s="112"/>
      <c r="B99" s="112">
        <v>616</v>
      </c>
      <c r="C99" s="114"/>
      <c r="D99" s="25">
        <v>3</v>
      </c>
      <c r="E99" s="26" t="s">
        <v>117</v>
      </c>
      <c r="F99" s="27" t="s">
        <v>166</v>
      </c>
      <c r="G99" s="30">
        <v>1</v>
      </c>
      <c r="H99" s="30">
        <v>0</v>
      </c>
      <c r="I99" s="30">
        <v>0</v>
      </c>
      <c r="J99" s="30">
        <v>0</v>
      </c>
      <c r="K99" s="29">
        <f t="shared" si="3"/>
        <v>1</v>
      </c>
      <c r="L99" s="28">
        <v>70</v>
      </c>
      <c r="M99" s="28">
        <v>20</v>
      </c>
      <c r="N99" s="6">
        <f t="shared" si="4"/>
        <v>1400</v>
      </c>
      <c r="O99" s="116"/>
      <c r="P99" s="42"/>
      <c r="Q99" s="13"/>
      <c r="R99" s="13"/>
      <c r="S99" s="42"/>
      <c r="T99" s="42"/>
      <c r="U99" s="41"/>
      <c r="V99" s="110"/>
      <c r="W99" s="118"/>
    </row>
    <row r="100" spans="1:23" s="18" customFormat="1" ht="32.1" customHeight="1">
      <c r="A100" s="47">
        <v>38</v>
      </c>
      <c r="B100" s="48">
        <v>617</v>
      </c>
      <c r="C100" s="8" t="s">
        <v>167</v>
      </c>
      <c r="D100" s="25">
        <v>3</v>
      </c>
      <c r="E100" s="26" t="s">
        <v>30</v>
      </c>
      <c r="F100" s="32" t="s">
        <v>31</v>
      </c>
      <c r="G100" s="28">
        <v>15</v>
      </c>
      <c r="H100" s="28">
        <v>0</v>
      </c>
      <c r="I100" s="28">
        <v>0</v>
      </c>
      <c r="J100" s="28">
        <v>0</v>
      </c>
      <c r="K100" s="29">
        <f t="shared" si="3"/>
        <v>15</v>
      </c>
      <c r="L100" s="28">
        <v>70</v>
      </c>
      <c r="M100" s="28">
        <v>43</v>
      </c>
      <c r="N100" s="6">
        <f t="shared" si="4"/>
        <v>45150</v>
      </c>
      <c r="O100" s="49">
        <f>N100</f>
        <v>45150</v>
      </c>
      <c r="P100" s="42">
        <v>24</v>
      </c>
      <c r="Q100" s="13"/>
      <c r="R100" s="13">
        <v>9</v>
      </c>
      <c r="S100" s="42"/>
      <c r="T100" s="42"/>
      <c r="U100" s="41"/>
      <c r="V100" s="50"/>
      <c r="W100" s="67" t="str">
        <f t="shared" ref="W100:W106" si="8">IF(V100="","",O100)</f>
        <v/>
      </c>
    </row>
    <row r="101" spans="1:23" s="18" customFormat="1" ht="32.1" customHeight="1">
      <c r="A101" s="47">
        <v>39</v>
      </c>
      <c r="B101" s="48">
        <v>618</v>
      </c>
      <c r="C101" s="8" t="s">
        <v>168</v>
      </c>
      <c r="D101" s="25">
        <v>3</v>
      </c>
      <c r="E101" s="26" t="s">
        <v>30</v>
      </c>
      <c r="F101" s="32" t="s">
        <v>56</v>
      </c>
      <c r="G101" s="28">
        <v>17</v>
      </c>
      <c r="H101" s="28">
        <v>0</v>
      </c>
      <c r="I101" s="28">
        <v>0</v>
      </c>
      <c r="J101" s="28">
        <v>0</v>
      </c>
      <c r="K101" s="29">
        <f t="shared" si="3"/>
        <v>17</v>
      </c>
      <c r="L101" s="28">
        <v>70</v>
      </c>
      <c r="M101" s="28">
        <v>43</v>
      </c>
      <c r="N101" s="6">
        <f t="shared" si="4"/>
        <v>51170</v>
      </c>
      <c r="O101" s="49">
        <f>N101</f>
        <v>51170</v>
      </c>
      <c r="P101" s="42">
        <v>24</v>
      </c>
      <c r="Q101" s="39" t="s">
        <v>169</v>
      </c>
      <c r="R101" s="39"/>
      <c r="S101" s="42"/>
      <c r="T101" s="42"/>
      <c r="U101" s="41"/>
      <c r="V101" s="50" t="s">
        <v>170</v>
      </c>
      <c r="W101" s="67">
        <f t="shared" si="8"/>
        <v>51170</v>
      </c>
    </row>
    <row r="102" spans="1:23" s="18" customFormat="1" ht="32.1" customHeight="1">
      <c r="A102" s="47">
        <v>40</v>
      </c>
      <c r="B102" s="48">
        <v>619</v>
      </c>
      <c r="C102" s="8" t="s">
        <v>171</v>
      </c>
      <c r="D102" s="25">
        <v>3</v>
      </c>
      <c r="E102" s="26" t="s">
        <v>30</v>
      </c>
      <c r="F102" s="32" t="s">
        <v>31</v>
      </c>
      <c r="G102" s="28">
        <v>11</v>
      </c>
      <c r="H102" s="28">
        <v>0</v>
      </c>
      <c r="I102" s="28">
        <v>0</v>
      </c>
      <c r="J102" s="28">
        <v>0</v>
      </c>
      <c r="K102" s="29">
        <f t="shared" si="3"/>
        <v>11</v>
      </c>
      <c r="L102" s="28">
        <v>70</v>
      </c>
      <c r="M102" s="28">
        <v>43</v>
      </c>
      <c r="N102" s="6">
        <f t="shared" si="4"/>
        <v>33110</v>
      </c>
      <c r="O102" s="49">
        <f>N102</f>
        <v>33110</v>
      </c>
      <c r="P102" s="42">
        <v>14</v>
      </c>
      <c r="Q102" s="13"/>
      <c r="R102" s="13"/>
      <c r="S102" s="42"/>
      <c r="T102" s="42"/>
      <c r="U102" s="24"/>
      <c r="V102" s="50" t="s">
        <v>172</v>
      </c>
      <c r="W102" s="67">
        <f t="shared" si="8"/>
        <v>33110</v>
      </c>
    </row>
    <row r="103" spans="1:23" s="18" customFormat="1" ht="32.1" customHeight="1">
      <c r="A103" s="47">
        <v>41</v>
      </c>
      <c r="B103" s="48">
        <v>620</v>
      </c>
      <c r="C103" s="8" t="s">
        <v>173</v>
      </c>
      <c r="D103" s="25">
        <v>3</v>
      </c>
      <c r="E103" s="26" t="s">
        <v>30</v>
      </c>
      <c r="F103" s="32" t="s">
        <v>31</v>
      </c>
      <c r="G103" s="28">
        <v>8</v>
      </c>
      <c r="H103" s="28">
        <v>0</v>
      </c>
      <c r="I103" s="28">
        <v>0</v>
      </c>
      <c r="J103" s="28">
        <v>0</v>
      </c>
      <c r="K103" s="29">
        <f t="shared" si="3"/>
        <v>8</v>
      </c>
      <c r="L103" s="28">
        <v>70</v>
      </c>
      <c r="M103" s="28">
        <v>43</v>
      </c>
      <c r="N103" s="6">
        <f t="shared" si="4"/>
        <v>24080</v>
      </c>
      <c r="O103" s="49">
        <f>N103</f>
        <v>24080</v>
      </c>
      <c r="P103" s="42">
        <v>14</v>
      </c>
      <c r="Q103" s="13"/>
      <c r="R103" s="13"/>
      <c r="S103" s="42"/>
      <c r="T103" s="42"/>
      <c r="U103" s="44"/>
      <c r="V103" s="50" t="s">
        <v>174</v>
      </c>
      <c r="W103" s="67">
        <f t="shared" si="8"/>
        <v>24080</v>
      </c>
    </row>
    <row r="104" spans="1:23" s="18" customFormat="1" ht="32.1" customHeight="1">
      <c r="A104" s="47">
        <v>42</v>
      </c>
      <c r="B104" s="48">
        <v>621</v>
      </c>
      <c r="C104" s="8" t="s">
        <v>175</v>
      </c>
      <c r="D104" s="25">
        <v>3</v>
      </c>
      <c r="E104" s="26" t="s">
        <v>30</v>
      </c>
      <c r="F104" s="32" t="s">
        <v>31</v>
      </c>
      <c r="G104" s="28">
        <v>12</v>
      </c>
      <c r="H104" s="28">
        <v>0</v>
      </c>
      <c r="I104" s="28">
        <v>0</v>
      </c>
      <c r="J104" s="28">
        <v>0</v>
      </c>
      <c r="K104" s="29">
        <f t="shared" si="3"/>
        <v>12</v>
      </c>
      <c r="L104" s="28">
        <v>70</v>
      </c>
      <c r="M104" s="28">
        <v>43</v>
      </c>
      <c r="N104" s="6">
        <f t="shared" si="4"/>
        <v>36120</v>
      </c>
      <c r="O104" s="49">
        <f>N104</f>
        <v>36120</v>
      </c>
      <c r="P104" s="42">
        <v>12</v>
      </c>
      <c r="Q104" s="13"/>
      <c r="R104" s="13"/>
      <c r="S104" s="42"/>
      <c r="T104" s="42"/>
      <c r="U104" s="46"/>
      <c r="V104" s="50"/>
      <c r="W104" s="67" t="str">
        <f t="shared" si="8"/>
        <v/>
      </c>
    </row>
    <row r="105" spans="1:23" s="18" customFormat="1" ht="32.1" customHeight="1">
      <c r="A105" s="47">
        <v>43</v>
      </c>
      <c r="B105" s="48">
        <v>622</v>
      </c>
      <c r="C105" s="8" t="s">
        <v>176</v>
      </c>
      <c r="D105" s="25">
        <v>3</v>
      </c>
      <c r="E105" s="38" t="s">
        <v>177</v>
      </c>
      <c r="F105" s="32" t="s">
        <v>31</v>
      </c>
      <c r="G105" s="28">
        <v>0</v>
      </c>
      <c r="H105" s="28">
        <v>0</v>
      </c>
      <c r="I105" s="28">
        <v>0</v>
      </c>
      <c r="J105" s="28">
        <v>0</v>
      </c>
      <c r="K105" s="29">
        <f t="shared" si="3"/>
        <v>0</v>
      </c>
      <c r="L105" s="28">
        <v>70</v>
      </c>
      <c r="M105" s="28">
        <v>43</v>
      </c>
      <c r="N105" s="6">
        <f t="shared" si="4"/>
        <v>0</v>
      </c>
      <c r="O105" s="49">
        <f>SUM(N105:N105)</f>
        <v>0</v>
      </c>
      <c r="P105" s="42"/>
      <c r="Q105" s="13"/>
      <c r="R105" s="13"/>
      <c r="S105" s="42"/>
      <c r="T105" s="42"/>
      <c r="U105" s="41"/>
      <c r="V105" s="50"/>
      <c r="W105" s="67" t="str">
        <f t="shared" si="8"/>
        <v/>
      </c>
    </row>
    <row r="106" spans="1:23" s="18" customFormat="1" ht="30" customHeight="1">
      <c r="A106" s="111">
        <v>44</v>
      </c>
      <c r="B106" s="111">
        <v>623</v>
      </c>
      <c r="C106" s="149" t="s">
        <v>178</v>
      </c>
      <c r="D106" s="37">
        <v>1</v>
      </c>
      <c r="E106" s="38" t="s">
        <v>0</v>
      </c>
      <c r="F106" s="32" t="s">
        <v>65</v>
      </c>
      <c r="G106" s="28">
        <v>3</v>
      </c>
      <c r="H106" s="28">
        <v>3</v>
      </c>
      <c r="I106" s="28">
        <v>0</v>
      </c>
      <c r="J106" s="28">
        <v>24</v>
      </c>
      <c r="K106" s="29">
        <f t="shared" si="3"/>
        <v>30</v>
      </c>
      <c r="L106" s="28">
        <v>70</v>
      </c>
      <c r="M106" s="28">
        <v>20</v>
      </c>
      <c r="N106" s="6">
        <f t="shared" si="4"/>
        <v>42000</v>
      </c>
      <c r="O106" s="115">
        <f>N106+N107+N108</f>
        <v>73920</v>
      </c>
      <c r="P106" s="42"/>
      <c r="Q106" s="13"/>
      <c r="R106" s="13"/>
      <c r="S106" s="42"/>
      <c r="T106" s="42"/>
      <c r="U106" s="41"/>
      <c r="V106" s="109" t="s">
        <v>179</v>
      </c>
      <c r="W106" s="117">
        <f t="shared" si="8"/>
        <v>73920</v>
      </c>
    </row>
    <row r="107" spans="1:23" s="18" customFormat="1" ht="30" customHeight="1">
      <c r="A107" s="132"/>
      <c r="B107" s="132">
        <v>623</v>
      </c>
      <c r="C107" s="150"/>
      <c r="D107" s="25">
        <v>3</v>
      </c>
      <c r="E107" s="26" t="s">
        <v>30</v>
      </c>
      <c r="F107" s="32" t="s">
        <v>180</v>
      </c>
      <c r="G107" s="28">
        <v>9</v>
      </c>
      <c r="H107" s="28">
        <v>0</v>
      </c>
      <c r="I107" s="28">
        <v>0</v>
      </c>
      <c r="J107" s="28">
        <v>0</v>
      </c>
      <c r="K107" s="29">
        <f t="shared" si="3"/>
        <v>9</v>
      </c>
      <c r="L107" s="28">
        <v>70</v>
      </c>
      <c r="M107" s="28">
        <v>43</v>
      </c>
      <c r="N107" s="6">
        <f t="shared" si="4"/>
        <v>27090</v>
      </c>
      <c r="O107" s="125"/>
      <c r="P107" s="42">
        <v>10</v>
      </c>
      <c r="Q107" s="13"/>
      <c r="R107" s="13"/>
      <c r="S107" s="42"/>
      <c r="T107" s="42"/>
      <c r="U107" s="71"/>
      <c r="V107" s="120"/>
      <c r="W107" s="119"/>
    </row>
    <row r="108" spans="1:23" s="18" customFormat="1" ht="30" customHeight="1">
      <c r="A108" s="112"/>
      <c r="B108" s="112">
        <v>623</v>
      </c>
      <c r="C108" s="151"/>
      <c r="D108" s="25">
        <v>3</v>
      </c>
      <c r="E108" s="38" t="s">
        <v>177</v>
      </c>
      <c r="F108" s="32" t="s">
        <v>31</v>
      </c>
      <c r="G108" s="28">
        <v>3</v>
      </c>
      <c r="H108" s="28">
        <v>0</v>
      </c>
      <c r="I108" s="28">
        <v>0</v>
      </c>
      <c r="J108" s="28">
        <v>0</v>
      </c>
      <c r="K108" s="29">
        <f t="shared" si="3"/>
        <v>3</v>
      </c>
      <c r="L108" s="28">
        <v>70</v>
      </c>
      <c r="M108" s="28">
        <v>23</v>
      </c>
      <c r="N108" s="6">
        <f t="shared" si="4"/>
        <v>4830</v>
      </c>
      <c r="O108" s="116"/>
      <c r="P108" s="42"/>
      <c r="Q108" s="13"/>
      <c r="R108" s="13"/>
      <c r="S108" s="42"/>
      <c r="T108" s="42"/>
      <c r="U108" s="71"/>
      <c r="V108" s="110"/>
      <c r="W108" s="118"/>
    </row>
    <row r="109" spans="1:23" s="18" customFormat="1" ht="30" customHeight="1">
      <c r="A109" s="47">
        <v>45</v>
      </c>
      <c r="B109" s="48">
        <v>624</v>
      </c>
      <c r="C109" s="8" t="s">
        <v>181</v>
      </c>
      <c r="D109" s="25">
        <v>3</v>
      </c>
      <c r="E109" s="26" t="s">
        <v>30</v>
      </c>
      <c r="F109" s="32" t="s">
        <v>31</v>
      </c>
      <c r="G109" s="28">
        <v>8</v>
      </c>
      <c r="H109" s="28">
        <v>0</v>
      </c>
      <c r="I109" s="28">
        <v>0</v>
      </c>
      <c r="J109" s="28">
        <v>0</v>
      </c>
      <c r="K109" s="29">
        <f t="shared" si="3"/>
        <v>8</v>
      </c>
      <c r="L109" s="28">
        <v>70</v>
      </c>
      <c r="M109" s="28">
        <v>43</v>
      </c>
      <c r="N109" s="6">
        <f t="shared" si="4"/>
        <v>24080</v>
      </c>
      <c r="O109" s="49">
        <f>N109</f>
        <v>24080</v>
      </c>
      <c r="P109" s="42">
        <v>9</v>
      </c>
      <c r="Q109" s="13"/>
      <c r="R109" s="13">
        <v>1</v>
      </c>
      <c r="S109" s="42"/>
      <c r="T109" s="42"/>
      <c r="U109" s="41"/>
      <c r="V109" s="50"/>
      <c r="W109" s="67" t="str">
        <f>IF(V109="","",O109)</f>
        <v/>
      </c>
    </row>
    <row r="110" spans="1:23" s="18" customFormat="1" ht="30" customHeight="1">
      <c r="A110" s="47">
        <v>112</v>
      </c>
      <c r="B110" s="48">
        <v>625</v>
      </c>
      <c r="C110" s="8" t="s">
        <v>182</v>
      </c>
      <c r="D110" s="25">
        <v>1</v>
      </c>
      <c r="E110" s="26" t="s">
        <v>36</v>
      </c>
      <c r="F110" s="27" t="s">
        <v>31</v>
      </c>
      <c r="G110" s="30">
        <v>0</v>
      </c>
      <c r="H110" s="30">
        <v>0</v>
      </c>
      <c r="I110" s="30">
        <v>0</v>
      </c>
      <c r="J110" s="30">
        <v>0</v>
      </c>
      <c r="K110" s="29">
        <v>0</v>
      </c>
      <c r="L110" s="28">
        <v>0</v>
      </c>
      <c r="M110" s="28">
        <v>0</v>
      </c>
      <c r="N110" s="6">
        <f t="shared" si="4"/>
        <v>0</v>
      </c>
      <c r="O110" s="49">
        <f>N110</f>
        <v>0</v>
      </c>
      <c r="P110" s="42"/>
      <c r="Q110" s="13"/>
      <c r="R110" s="13"/>
      <c r="S110" s="42"/>
      <c r="T110" s="42"/>
      <c r="U110" s="41"/>
      <c r="V110" s="50"/>
      <c r="W110" s="67" t="str">
        <f>IF(V110="","",O110)</f>
        <v/>
      </c>
    </row>
    <row r="111" spans="1:23" s="18" customFormat="1" ht="30" customHeight="1">
      <c r="A111" s="111">
        <v>102</v>
      </c>
      <c r="B111" s="121">
        <v>625</v>
      </c>
      <c r="C111" s="113" t="s">
        <v>183</v>
      </c>
      <c r="D111" s="25">
        <v>2</v>
      </c>
      <c r="E111" s="26" t="s">
        <v>184</v>
      </c>
      <c r="F111" s="27" t="s">
        <v>185</v>
      </c>
      <c r="G111" s="30">
        <v>0</v>
      </c>
      <c r="H111" s="30">
        <v>0</v>
      </c>
      <c r="I111" s="30">
        <v>0</v>
      </c>
      <c r="J111" s="30">
        <v>20</v>
      </c>
      <c r="K111" s="29">
        <v>20</v>
      </c>
      <c r="L111" s="28">
        <v>70</v>
      </c>
      <c r="M111" s="28">
        <v>8</v>
      </c>
      <c r="N111" s="6">
        <f t="shared" si="4"/>
        <v>11200</v>
      </c>
      <c r="O111" s="115">
        <f>SUM(N111:N116)</f>
        <v>72520</v>
      </c>
      <c r="P111" s="42"/>
      <c r="Q111" s="39"/>
      <c r="R111" s="13"/>
      <c r="S111" s="42"/>
      <c r="T111" s="42"/>
      <c r="U111" s="41"/>
      <c r="V111" s="109" t="s">
        <v>186</v>
      </c>
      <c r="W111" s="117">
        <f>IF(V111="","",O111)</f>
        <v>72520</v>
      </c>
    </row>
    <row r="112" spans="1:23" s="18" customFormat="1" ht="30" customHeight="1">
      <c r="A112" s="132"/>
      <c r="B112" s="122"/>
      <c r="C112" s="124"/>
      <c r="D112" s="25">
        <v>2</v>
      </c>
      <c r="E112" s="26" t="s">
        <v>187</v>
      </c>
      <c r="F112" s="27" t="s">
        <v>185</v>
      </c>
      <c r="G112" s="30">
        <v>0</v>
      </c>
      <c r="H112" s="30">
        <v>0</v>
      </c>
      <c r="I112" s="30">
        <v>0</v>
      </c>
      <c r="J112" s="30">
        <v>18</v>
      </c>
      <c r="K112" s="29">
        <f t="shared" ref="K112:K121" si="9">SUM(G112:J112)</f>
        <v>18</v>
      </c>
      <c r="L112" s="28">
        <v>70</v>
      </c>
      <c r="M112" s="28">
        <v>16</v>
      </c>
      <c r="N112" s="6">
        <f t="shared" si="4"/>
        <v>20160</v>
      </c>
      <c r="O112" s="125"/>
      <c r="P112" s="42"/>
      <c r="Q112" s="39"/>
      <c r="R112" s="13"/>
      <c r="S112" s="42"/>
      <c r="T112" s="42"/>
      <c r="U112" s="41"/>
      <c r="V112" s="120"/>
      <c r="W112" s="119"/>
    </row>
    <row r="113" spans="1:23" s="18" customFormat="1" ht="30" customHeight="1">
      <c r="A113" s="132"/>
      <c r="B113" s="122"/>
      <c r="C113" s="124"/>
      <c r="D113" s="25">
        <v>2</v>
      </c>
      <c r="E113" s="26" t="s">
        <v>188</v>
      </c>
      <c r="F113" s="27" t="s">
        <v>189</v>
      </c>
      <c r="G113" s="30">
        <v>0</v>
      </c>
      <c r="H113" s="30">
        <v>0</v>
      </c>
      <c r="I113" s="30">
        <v>0</v>
      </c>
      <c r="J113" s="30">
        <v>50</v>
      </c>
      <c r="K113" s="29">
        <f t="shared" si="9"/>
        <v>50</v>
      </c>
      <c r="L113" s="28">
        <v>70</v>
      </c>
      <c r="M113" s="28">
        <v>3</v>
      </c>
      <c r="N113" s="6">
        <f t="shared" si="4"/>
        <v>10500</v>
      </c>
      <c r="O113" s="125"/>
      <c r="P113" s="42"/>
      <c r="Q113" s="39"/>
      <c r="R113" s="13"/>
      <c r="S113" s="42"/>
      <c r="T113" s="42"/>
      <c r="U113" s="44"/>
      <c r="V113" s="120"/>
      <c r="W113" s="119"/>
    </row>
    <row r="114" spans="1:23" s="18" customFormat="1" ht="30" customHeight="1">
      <c r="A114" s="132"/>
      <c r="B114" s="122"/>
      <c r="C114" s="124"/>
      <c r="D114" s="25">
        <v>2</v>
      </c>
      <c r="E114" s="58" t="s">
        <v>190</v>
      </c>
      <c r="F114" s="27" t="s">
        <v>191</v>
      </c>
      <c r="G114" s="30">
        <v>0</v>
      </c>
      <c r="H114" s="30">
        <v>0</v>
      </c>
      <c r="I114" s="30">
        <v>0</v>
      </c>
      <c r="J114" s="30">
        <v>6</v>
      </c>
      <c r="K114" s="29">
        <f t="shared" si="9"/>
        <v>6</v>
      </c>
      <c r="L114" s="28">
        <v>70</v>
      </c>
      <c r="M114" s="28">
        <v>11</v>
      </c>
      <c r="N114" s="6">
        <f t="shared" si="4"/>
        <v>4620</v>
      </c>
      <c r="O114" s="125"/>
      <c r="P114" s="42">
        <v>0</v>
      </c>
      <c r="Q114" s="13"/>
      <c r="R114" s="13"/>
      <c r="S114" s="42"/>
      <c r="T114" s="42"/>
      <c r="U114" s="46"/>
      <c r="V114" s="120"/>
      <c r="W114" s="119"/>
    </row>
    <row r="115" spans="1:23" s="18" customFormat="1" ht="30" customHeight="1">
      <c r="A115" s="132"/>
      <c r="B115" s="122"/>
      <c r="C115" s="124"/>
      <c r="D115" s="25">
        <v>2</v>
      </c>
      <c r="E115" s="26" t="s">
        <v>192</v>
      </c>
      <c r="F115" s="27" t="s">
        <v>193</v>
      </c>
      <c r="G115" s="30">
        <v>0</v>
      </c>
      <c r="H115" s="30">
        <v>0</v>
      </c>
      <c r="I115" s="30">
        <v>0</v>
      </c>
      <c r="J115" s="30">
        <v>25</v>
      </c>
      <c r="K115" s="29">
        <f t="shared" si="9"/>
        <v>25</v>
      </c>
      <c r="L115" s="28">
        <v>70</v>
      </c>
      <c r="M115" s="28">
        <v>8</v>
      </c>
      <c r="N115" s="6">
        <f t="shared" si="4"/>
        <v>14000</v>
      </c>
      <c r="O115" s="125"/>
      <c r="P115" s="42"/>
      <c r="Q115" s="39"/>
      <c r="R115" s="13"/>
      <c r="S115" s="42"/>
      <c r="T115" s="42"/>
      <c r="U115" s="41"/>
      <c r="V115" s="120"/>
      <c r="W115" s="119"/>
    </row>
    <row r="116" spans="1:23" s="18" customFormat="1" ht="30" customHeight="1">
      <c r="A116" s="112"/>
      <c r="B116" s="123"/>
      <c r="C116" s="114"/>
      <c r="D116" s="25">
        <v>3</v>
      </c>
      <c r="E116" s="26" t="s">
        <v>30</v>
      </c>
      <c r="F116" s="27" t="s">
        <v>54</v>
      </c>
      <c r="G116" s="30">
        <v>4</v>
      </c>
      <c r="H116" s="30">
        <v>0</v>
      </c>
      <c r="I116" s="30">
        <v>0</v>
      </c>
      <c r="J116" s="30">
        <v>0</v>
      </c>
      <c r="K116" s="29">
        <f t="shared" si="9"/>
        <v>4</v>
      </c>
      <c r="L116" s="28">
        <v>70</v>
      </c>
      <c r="M116" s="28">
        <v>43</v>
      </c>
      <c r="N116" s="6">
        <f t="shared" si="4"/>
        <v>12040</v>
      </c>
      <c r="O116" s="116"/>
      <c r="P116" s="42"/>
      <c r="Q116" s="13"/>
      <c r="R116" s="13"/>
      <c r="S116" s="42"/>
      <c r="T116" s="42"/>
      <c r="U116" s="41"/>
      <c r="V116" s="110"/>
      <c r="W116" s="118"/>
    </row>
    <row r="117" spans="1:23" s="18" customFormat="1" ht="32.1" customHeight="1">
      <c r="A117" s="47">
        <v>46</v>
      </c>
      <c r="B117" s="48">
        <v>627</v>
      </c>
      <c r="C117" s="8" t="s">
        <v>194</v>
      </c>
      <c r="D117" s="25">
        <v>3</v>
      </c>
      <c r="E117" s="26" t="s">
        <v>30</v>
      </c>
      <c r="F117" s="32" t="s">
        <v>31</v>
      </c>
      <c r="G117" s="28">
        <v>12</v>
      </c>
      <c r="H117" s="28">
        <v>0</v>
      </c>
      <c r="I117" s="28">
        <v>0</v>
      </c>
      <c r="J117" s="28">
        <v>0</v>
      </c>
      <c r="K117" s="29">
        <f t="shared" si="9"/>
        <v>12</v>
      </c>
      <c r="L117" s="28">
        <v>70</v>
      </c>
      <c r="M117" s="28">
        <v>43</v>
      </c>
      <c r="N117" s="6">
        <f t="shared" si="4"/>
        <v>36120</v>
      </c>
      <c r="O117" s="49">
        <f>N117</f>
        <v>36120</v>
      </c>
      <c r="P117" s="42">
        <v>15</v>
      </c>
      <c r="Q117" s="13"/>
      <c r="R117" s="13"/>
      <c r="S117" s="42"/>
      <c r="T117" s="42"/>
      <c r="U117" s="44"/>
      <c r="V117" s="68"/>
      <c r="W117" s="67" t="str">
        <f>IF(V117="","",O117)</f>
        <v/>
      </c>
    </row>
    <row r="118" spans="1:23" s="18" customFormat="1" ht="32.1" customHeight="1">
      <c r="A118" s="47">
        <v>103</v>
      </c>
      <c r="B118" s="48">
        <v>628</v>
      </c>
      <c r="C118" s="8" t="s">
        <v>195</v>
      </c>
      <c r="D118" s="25">
        <v>2</v>
      </c>
      <c r="E118" s="26" t="s">
        <v>196</v>
      </c>
      <c r="F118" s="27" t="s">
        <v>31</v>
      </c>
      <c r="G118" s="30">
        <v>3</v>
      </c>
      <c r="H118" s="30">
        <v>0</v>
      </c>
      <c r="I118" s="30">
        <v>0</v>
      </c>
      <c r="J118" s="30">
        <v>1</v>
      </c>
      <c r="K118" s="29">
        <f t="shared" si="9"/>
        <v>4</v>
      </c>
      <c r="L118" s="28">
        <v>70</v>
      </c>
      <c r="M118" s="28">
        <v>43</v>
      </c>
      <c r="N118" s="6">
        <f t="shared" si="4"/>
        <v>12040</v>
      </c>
      <c r="O118" s="49">
        <f>N118</f>
        <v>12040</v>
      </c>
      <c r="P118" s="42"/>
      <c r="Q118" s="13"/>
      <c r="R118" s="13"/>
      <c r="S118" s="42"/>
      <c r="T118" s="42"/>
      <c r="U118" s="41"/>
      <c r="V118" s="68" t="s">
        <v>197</v>
      </c>
      <c r="W118" s="67">
        <f>IF(V118="","",O118)</f>
        <v>12040</v>
      </c>
    </row>
    <row r="119" spans="1:23" s="18" customFormat="1" ht="30" customHeight="1">
      <c r="A119" s="111">
        <v>47</v>
      </c>
      <c r="B119" s="111">
        <v>629</v>
      </c>
      <c r="C119" s="126" t="s">
        <v>198</v>
      </c>
      <c r="D119" s="25">
        <v>2</v>
      </c>
      <c r="E119" s="26" t="s">
        <v>199</v>
      </c>
      <c r="F119" s="32" t="s">
        <v>200</v>
      </c>
      <c r="G119" s="28">
        <v>0</v>
      </c>
      <c r="H119" s="28">
        <v>1</v>
      </c>
      <c r="I119" s="28">
        <v>0</v>
      </c>
      <c r="J119" s="28">
        <v>5</v>
      </c>
      <c r="K119" s="29">
        <f t="shared" si="9"/>
        <v>6</v>
      </c>
      <c r="L119" s="28">
        <v>70</v>
      </c>
      <c r="M119" s="28">
        <v>4</v>
      </c>
      <c r="N119" s="6">
        <f t="shared" si="4"/>
        <v>1680</v>
      </c>
      <c r="O119" s="115">
        <f>SUM(N119:N120)</f>
        <v>10710</v>
      </c>
      <c r="P119" s="42"/>
      <c r="Q119" s="13"/>
      <c r="R119" s="13"/>
      <c r="S119" s="42"/>
      <c r="T119" s="42"/>
      <c r="U119" s="44"/>
      <c r="V119" s="109"/>
      <c r="W119" s="117" t="str">
        <f>IF(V119="","",O119)</f>
        <v/>
      </c>
    </row>
    <row r="120" spans="1:23" s="18" customFormat="1" ht="30" customHeight="1">
      <c r="A120" s="112"/>
      <c r="B120" s="112">
        <v>629</v>
      </c>
      <c r="C120" s="128"/>
      <c r="D120" s="25">
        <v>3</v>
      </c>
      <c r="E120" s="26" t="s">
        <v>30</v>
      </c>
      <c r="F120" s="32" t="s">
        <v>31</v>
      </c>
      <c r="G120" s="28">
        <v>3</v>
      </c>
      <c r="H120" s="28">
        <v>0</v>
      </c>
      <c r="I120" s="28">
        <v>0</v>
      </c>
      <c r="J120" s="28">
        <v>0</v>
      </c>
      <c r="K120" s="29">
        <f t="shared" si="9"/>
        <v>3</v>
      </c>
      <c r="L120" s="28">
        <v>70</v>
      </c>
      <c r="M120" s="28">
        <v>43</v>
      </c>
      <c r="N120" s="6">
        <f t="shared" si="4"/>
        <v>9030</v>
      </c>
      <c r="O120" s="116"/>
      <c r="P120" s="42">
        <v>10</v>
      </c>
      <c r="Q120" s="13"/>
      <c r="R120" s="13"/>
      <c r="S120" s="42"/>
      <c r="T120" s="42"/>
      <c r="U120" s="46"/>
      <c r="V120" s="110"/>
      <c r="W120" s="118"/>
    </row>
    <row r="121" spans="1:23" s="18" customFormat="1" ht="30" customHeight="1">
      <c r="A121" s="47">
        <v>113</v>
      </c>
      <c r="B121" s="48">
        <v>630</v>
      </c>
      <c r="C121" s="8" t="s">
        <v>201</v>
      </c>
      <c r="D121" s="25">
        <v>3</v>
      </c>
      <c r="E121" s="26" t="s">
        <v>30</v>
      </c>
      <c r="F121" s="27" t="s">
        <v>31</v>
      </c>
      <c r="G121" s="30">
        <v>0</v>
      </c>
      <c r="H121" s="30">
        <v>0</v>
      </c>
      <c r="I121" s="30">
        <v>0</v>
      </c>
      <c r="J121" s="30">
        <v>0</v>
      </c>
      <c r="K121" s="29">
        <f t="shared" si="9"/>
        <v>0</v>
      </c>
      <c r="L121" s="28">
        <v>0</v>
      </c>
      <c r="M121" s="28">
        <v>0</v>
      </c>
      <c r="N121" s="6">
        <f t="shared" si="4"/>
        <v>0</v>
      </c>
      <c r="O121" s="49">
        <f>N121</f>
        <v>0</v>
      </c>
      <c r="P121" s="52">
        <v>1</v>
      </c>
      <c r="Q121" s="53"/>
      <c r="R121" s="53"/>
      <c r="S121" s="52"/>
      <c r="T121" s="52"/>
      <c r="U121" s="72"/>
      <c r="V121" s="50"/>
      <c r="W121" s="67" t="str">
        <f>IF(V121="","",O121)</f>
        <v/>
      </c>
    </row>
    <row r="122" spans="1:23" s="18" customFormat="1" ht="30" customHeight="1">
      <c r="A122" s="47">
        <v>48</v>
      </c>
      <c r="B122" s="48">
        <v>631</v>
      </c>
      <c r="C122" s="73" t="s">
        <v>202</v>
      </c>
      <c r="D122" s="25">
        <v>3</v>
      </c>
      <c r="E122" s="26" t="s">
        <v>30</v>
      </c>
      <c r="F122" s="32" t="s">
        <v>31</v>
      </c>
      <c r="G122" s="28">
        <v>0</v>
      </c>
      <c r="H122" s="28">
        <v>0</v>
      </c>
      <c r="I122" s="28">
        <v>0</v>
      </c>
      <c r="J122" s="28">
        <v>0</v>
      </c>
      <c r="K122" s="29">
        <v>0</v>
      </c>
      <c r="L122" s="28">
        <v>0</v>
      </c>
      <c r="M122" s="28">
        <v>0</v>
      </c>
      <c r="N122" s="6">
        <v>0</v>
      </c>
      <c r="O122" s="49">
        <f>N122</f>
        <v>0</v>
      </c>
      <c r="P122" s="42">
        <v>3</v>
      </c>
      <c r="Q122" s="13"/>
      <c r="R122" s="13"/>
      <c r="S122" s="42"/>
      <c r="T122" s="42"/>
      <c r="U122" s="40"/>
      <c r="V122" s="50"/>
      <c r="W122" s="67" t="str">
        <f>IF(V122="","",O122)</f>
        <v/>
      </c>
    </row>
    <row r="123" spans="1:23" s="18" customFormat="1" ht="30" customHeight="1">
      <c r="A123" s="111">
        <v>114</v>
      </c>
      <c r="B123" s="111">
        <v>632</v>
      </c>
      <c r="C123" s="140" t="s">
        <v>203</v>
      </c>
      <c r="D123" s="25">
        <v>2</v>
      </c>
      <c r="E123" s="26" t="s">
        <v>204</v>
      </c>
      <c r="F123" s="27" t="s">
        <v>116</v>
      </c>
      <c r="G123" s="30">
        <v>3</v>
      </c>
      <c r="H123" s="30">
        <v>0</v>
      </c>
      <c r="I123" s="30">
        <v>0</v>
      </c>
      <c r="J123" s="30">
        <v>0</v>
      </c>
      <c r="K123" s="29">
        <f t="shared" ref="K123:K150" si="10">SUM(G123:J123)</f>
        <v>3</v>
      </c>
      <c r="L123" s="28">
        <v>70</v>
      </c>
      <c r="M123" s="28">
        <v>10</v>
      </c>
      <c r="N123" s="6">
        <f t="shared" ref="N123:N186" si="11">K123*M123*L123</f>
        <v>2100</v>
      </c>
      <c r="O123" s="143">
        <f>SUM(N123:N126)</f>
        <v>5460</v>
      </c>
      <c r="P123" s="52"/>
      <c r="Q123" s="53"/>
      <c r="R123" s="53"/>
      <c r="S123" s="52"/>
      <c r="T123" s="52"/>
      <c r="U123" s="74"/>
      <c r="V123" s="146" t="s">
        <v>205</v>
      </c>
      <c r="W123" s="137">
        <v>0</v>
      </c>
    </row>
    <row r="124" spans="1:23" s="18" customFormat="1" ht="30" customHeight="1">
      <c r="A124" s="132"/>
      <c r="B124" s="132">
        <v>632</v>
      </c>
      <c r="C124" s="141"/>
      <c r="D124" s="25">
        <v>2</v>
      </c>
      <c r="E124" s="26" t="s">
        <v>204</v>
      </c>
      <c r="F124" s="27" t="s">
        <v>206</v>
      </c>
      <c r="G124" s="30">
        <v>3</v>
      </c>
      <c r="H124" s="30">
        <v>0</v>
      </c>
      <c r="I124" s="30">
        <v>0</v>
      </c>
      <c r="J124" s="30">
        <v>0</v>
      </c>
      <c r="K124" s="29">
        <f t="shared" si="10"/>
        <v>3</v>
      </c>
      <c r="L124" s="28">
        <v>70</v>
      </c>
      <c r="M124" s="28">
        <v>5</v>
      </c>
      <c r="N124" s="6">
        <f t="shared" si="11"/>
        <v>1050</v>
      </c>
      <c r="O124" s="144"/>
      <c r="P124" s="52"/>
      <c r="Q124" s="53"/>
      <c r="R124" s="53"/>
      <c r="S124" s="52"/>
      <c r="T124" s="52"/>
      <c r="U124" s="74"/>
      <c r="V124" s="147"/>
      <c r="W124" s="138"/>
    </row>
    <row r="125" spans="1:23" s="18" customFormat="1" ht="30" customHeight="1">
      <c r="A125" s="132"/>
      <c r="B125" s="132">
        <v>632</v>
      </c>
      <c r="C125" s="141"/>
      <c r="D125" s="25">
        <v>3</v>
      </c>
      <c r="E125" s="26" t="s">
        <v>117</v>
      </c>
      <c r="F125" s="27" t="s">
        <v>207</v>
      </c>
      <c r="G125" s="30">
        <v>3</v>
      </c>
      <c r="H125" s="30">
        <v>0</v>
      </c>
      <c r="I125" s="30">
        <v>0</v>
      </c>
      <c r="J125" s="30">
        <v>0</v>
      </c>
      <c r="K125" s="29">
        <f t="shared" si="10"/>
        <v>3</v>
      </c>
      <c r="L125" s="28">
        <v>70</v>
      </c>
      <c r="M125" s="28">
        <v>10</v>
      </c>
      <c r="N125" s="6">
        <f t="shared" si="11"/>
        <v>2100</v>
      </c>
      <c r="O125" s="144"/>
      <c r="P125" s="52"/>
      <c r="Q125" s="53"/>
      <c r="R125" s="53"/>
      <c r="S125" s="52"/>
      <c r="T125" s="52"/>
      <c r="U125" s="74"/>
      <c r="V125" s="147"/>
      <c r="W125" s="138"/>
    </row>
    <row r="126" spans="1:23" s="18" customFormat="1" ht="30" customHeight="1">
      <c r="A126" s="112"/>
      <c r="B126" s="112">
        <v>632</v>
      </c>
      <c r="C126" s="142"/>
      <c r="D126" s="25">
        <v>3</v>
      </c>
      <c r="E126" s="26" t="s">
        <v>30</v>
      </c>
      <c r="F126" s="75" t="s">
        <v>208</v>
      </c>
      <c r="G126" s="30">
        <v>3</v>
      </c>
      <c r="H126" s="30">
        <v>0</v>
      </c>
      <c r="I126" s="30">
        <v>0</v>
      </c>
      <c r="J126" s="30">
        <v>0</v>
      </c>
      <c r="K126" s="29">
        <f t="shared" si="10"/>
        <v>3</v>
      </c>
      <c r="L126" s="28">
        <v>70</v>
      </c>
      <c r="M126" s="28">
        <v>1</v>
      </c>
      <c r="N126" s="6">
        <f t="shared" si="11"/>
        <v>210</v>
      </c>
      <c r="O126" s="145"/>
      <c r="P126" s="52">
        <v>0</v>
      </c>
      <c r="Q126" s="53">
        <v>2</v>
      </c>
      <c r="R126" s="53">
        <v>2</v>
      </c>
      <c r="S126" s="42"/>
      <c r="T126" s="42"/>
      <c r="U126" s="41"/>
      <c r="V126" s="148"/>
      <c r="W126" s="139"/>
    </row>
    <row r="127" spans="1:23" s="18" customFormat="1" ht="36" customHeight="1">
      <c r="A127" s="47">
        <v>49</v>
      </c>
      <c r="B127" s="48">
        <v>633</v>
      </c>
      <c r="C127" s="8" t="s">
        <v>209</v>
      </c>
      <c r="D127" s="25">
        <v>3</v>
      </c>
      <c r="E127" s="26" t="s">
        <v>210</v>
      </c>
      <c r="F127" s="32" t="s">
        <v>211</v>
      </c>
      <c r="G127" s="28">
        <v>9</v>
      </c>
      <c r="H127" s="28">
        <v>0</v>
      </c>
      <c r="I127" s="28">
        <v>0</v>
      </c>
      <c r="J127" s="28">
        <v>0</v>
      </c>
      <c r="K127" s="29">
        <f t="shared" si="10"/>
        <v>9</v>
      </c>
      <c r="L127" s="28">
        <v>70</v>
      </c>
      <c r="M127" s="28">
        <v>43</v>
      </c>
      <c r="N127" s="6">
        <f t="shared" si="11"/>
        <v>27090</v>
      </c>
      <c r="O127" s="49">
        <f>N127</f>
        <v>27090</v>
      </c>
      <c r="P127" s="42">
        <v>9</v>
      </c>
      <c r="Q127" s="13"/>
      <c r="R127" s="13"/>
      <c r="S127" s="42"/>
      <c r="T127" s="42"/>
      <c r="U127" s="41"/>
      <c r="V127" s="50" t="s">
        <v>212</v>
      </c>
      <c r="W127" s="67">
        <f>IF(V127="","",O127)</f>
        <v>27090</v>
      </c>
    </row>
    <row r="128" spans="1:23" s="18" customFormat="1" ht="32.1" customHeight="1">
      <c r="A128" s="47">
        <v>115</v>
      </c>
      <c r="B128" s="48">
        <v>634</v>
      </c>
      <c r="C128" s="8" t="s">
        <v>213</v>
      </c>
      <c r="D128" s="25">
        <v>3</v>
      </c>
      <c r="E128" s="26" t="s">
        <v>210</v>
      </c>
      <c r="F128" s="27" t="s">
        <v>214</v>
      </c>
      <c r="G128" s="30">
        <v>5</v>
      </c>
      <c r="H128" s="30">
        <v>0</v>
      </c>
      <c r="I128" s="30">
        <v>0</v>
      </c>
      <c r="J128" s="30">
        <v>0</v>
      </c>
      <c r="K128" s="29">
        <f t="shared" si="10"/>
        <v>5</v>
      </c>
      <c r="L128" s="28">
        <v>70</v>
      </c>
      <c r="M128" s="28">
        <v>43</v>
      </c>
      <c r="N128" s="6">
        <f t="shared" si="11"/>
        <v>15050</v>
      </c>
      <c r="O128" s="49">
        <f>N128</f>
        <v>15050</v>
      </c>
      <c r="P128" s="42">
        <v>5</v>
      </c>
      <c r="Q128" s="13"/>
      <c r="R128" s="13"/>
      <c r="S128" s="42"/>
      <c r="T128" s="42"/>
      <c r="U128" s="41"/>
      <c r="V128" s="50"/>
      <c r="W128" s="67" t="str">
        <f>IF(V128="","",O128)</f>
        <v/>
      </c>
    </row>
    <row r="129" spans="1:23" s="18" customFormat="1" ht="32.1" customHeight="1">
      <c r="A129" s="121">
        <v>50</v>
      </c>
      <c r="B129" s="121">
        <v>635</v>
      </c>
      <c r="C129" s="113" t="s">
        <v>215</v>
      </c>
      <c r="D129" s="37">
        <v>1</v>
      </c>
      <c r="E129" s="38" t="s">
        <v>216</v>
      </c>
      <c r="F129" s="32" t="s">
        <v>217</v>
      </c>
      <c r="G129" s="28">
        <v>0</v>
      </c>
      <c r="H129" s="28">
        <v>0</v>
      </c>
      <c r="I129" s="28">
        <v>0</v>
      </c>
      <c r="J129" s="28">
        <v>33</v>
      </c>
      <c r="K129" s="29">
        <f t="shared" si="10"/>
        <v>33</v>
      </c>
      <c r="L129" s="28">
        <v>70</v>
      </c>
      <c r="M129" s="28">
        <v>25</v>
      </c>
      <c r="N129" s="76">
        <f t="shared" si="11"/>
        <v>57750</v>
      </c>
      <c r="O129" s="115">
        <f>SUM(N129:N130)</f>
        <v>64680</v>
      </c>
      <c r="P129" s="42"/>
      <c r="Q129" s="13"/>
      <c r="R129" s="13"/>
      <c r="S129" s="42"/>
      <c r="T129" s="42"/>
      <c r="U129" s="41"/>
      <c r="V129" s="109" t="s">
        <v>218</v>
      </c>
      <c r="W129" s="117">
        <f>IF(V129="","",O129)</f>
        <v>64680</v>
      </c>
    </row>
    <row r="130" spans="1:23" s="18" customFormat="1" ht="32.1" customHeight="1">
      <c r="A130" s="123">
        <v>50</v>
      </c>
      <c r="B130" s="123"/>
      <c r="C130" s="114"/>
      <c r="D130" s="25">
        <v>3</v>
      </c>
      <c r="E130" s="26" t="s">
        <v>210</v>
      </c>
      <c r="F130" s="32" t="s">
        <v>219</v>
      </c>
      <c r="G130" s="28">
        <v>0</v>
      </c>
      <c r="H130" s="28">
        <v>0</v>
      </c>
      <c r="I130" s="28">
        <v>0</v>
      </c>
      <c r="J130" s="28">
        <v>33</v>
      </c>
      <c r="K130" s="29">
        <f t="shared" si="10"/>
        <v>33</v>
      </c>
      <c r="L130" s="28">
        <v>70</v>
      </c>
      <c r="M130" s="28">
        <v>3</v>
      </c>
      <c r="N130" s="6">
        <f t="shared" si="11"/>
        <v>6930</v>
      </c>
      <c r="O130" s="116"/>
      <c r="P130" s="42">
        <v>1</v>
      </c>
      <c r="Q130" s="13"/>
      <c r="R130" s="13"/>
      <c r="S130" s="42"/>
      <c r="T130" s="42"/>
      <c r="U130" s="44"/>
      <c r="V130" s="110"/>
      <c r="W130" s="118"/>
    </row>
    <row r="131" spans="1:23" s="18" customFormat="1" ht="32.1" customHeight="1">
      <c r="A131" s="121">
        <v>51</v>
      </c>
      <c r="B131" s="121">
        <v>636</v>
      </c>
      <c r="C131" s="113" t="s">
        <v>220</v>
      </c>
      <c r="D131" s="37">
        <v>1</v>
      </c>
      <c r="E131" s="38" t="s">
        <v>216</v>
      </c>
      <c r="F131" s="32" t="s">
        <v>221</v>
      </c>
      <c r="G131" s="28">
        <v>1</v>
      </c>
      <c r="H131" s="28">
        <v>4</v>
      </c>
      <c r="I131" s="28">
        <v>0</v>
      </c>
      <c r="J131" s="28">
        <v>6</v>
      </c>
      <c r="K131" s="29">
        <f t="shared" si="10"/>
        <v>11</v>
      </c>
      <c r="L131" s="28">
        <v>70</v>
      </c>
      <c r="M131" s="28">
        <v>10</v>
      </c>
      <c r="N131" s="6">
        <f t="shared" si="11"/>
        <v>7700</v>
      </c>
      <c r="O131" s="115">
        <f>SUM(N131:N132)</f>
        <v>10010</v>
      </c>
      <c r="P131" s="42"/>
      <c r="Q131" s="13"/>
      <c r="R131" s="13"/>
      <c r="S131" s="42"/>
      <c r="T131" s="42"/>
      <c r="U131" s="35"/>
      <c r="V131" s="109" t="s">
        <v>222</v>
      </c>
      <c r="W131" s="117">
        <f>IF(V131="","",O131)</f>
        <v>10010</v>
      </c>
    </row>
    <row r="132" spans="1:23" s="18" customFormat="1" ht="32.1" customHeight="1">
      <c r="A132" s="123">
        <v>51</v>
      </c>
      <c r="B132" s="123">
        <v>636</v>
      </c>
      <c r="C132" s="114" t="s">
        <v>220</v>
      </c>
      <c r="D132" s="25">
        <v>3</v>
      </c>
      <c r="E132" s="26" t="s">
        <v>210</v>
      </c>
      <c r="F132" s="27" t="s">
        <v>223</v>
      </c>
      <c r="G132" s="30">
        <v>1</v>
      </c>
      <c r="H132" s="30">
        <v>0</v>
      </c>
      <c r="I132" s="30">
        <v>0</v>
      </c>
      <c r="J132" s="30">
        <v>0</v>
      </c>
      <c r="K132" s="29">
        <f t="shared" si="10"/>
        <v>1</v>
      </c>
      <c r="L132" s="28">
        <v>70</v>
      </c>
      <c r="M132" s="28">
        <v>33</v>
      </c>
      <c r="N132" s="6">
        <f t="shared" si="11"/>
        <v>2310</v>
      </c>
      <c r="O132" s="116"/>
      <c r="P132" s="42">
        <v>8</v>
      </c>
      <c r="Q132" s="13"/>
      <c r="R132" s="13"/>
      <c r="S132" s="42"/>
      <c r="T132" s="42"/>
      <c r="U132" s="36"/>
      <c r="V132" s="110"/>
      <c r="W132" s="118"/>
    </row>
    <row r="133" spans="1:23" s="18" customFormat="1" ht="32.1" customHeight="1">
      <c r="A133" s="47">
        <v>106</v>
      </c>
      <c r="B133" s="48">
        <v>638</v>
      </c>
      <c r="C133" s="8" t="s">
        <v>224</v>
      </c>
      <c r="D133" s="25">
        <v>3</v>
      </c>
      <c r="E133" s="26" t="s">
        <v>210</v>
      </c>
      <c r="F133" s="27" t="s">
        <v>225</v>
      </c>
      <c r="G133" s="30">
        <v>2</v>
      </c>
      <c r="H133" s="30">
        <v>1</v>
      </c>
      <c r="I133" s="30">
        <v>0</v>
      </c>
      <c r="J133" s="30">
        <v>0</v>
      </c>
      <c r="K133" s="29">
        <f t="shared" si="10"/>
        <v>3</v>
      </c>
      <c r="L133" s="28">
        <v>70</v>
      </c>
      <c r="M133" s="28">
        <v>20</v>
      </c>
      <c r="N133" s="6">
        <f t="shared" si="11"/>
        <v>4200</v>
      </c>
      <c r="O133" s="49">
        <f>N133</f>
        <v>4200</v>
      </c>
      <c r="P133" s="42">
        <v>2</v>
      </c>
      <c r="Q133" s="39" t="s">
        <v>226</v>
      </c>
      <c r="R133" s="13"/>
      <c r="S133" s="42"/>
      <c r="T133" s="42"/>
      <c r="U133" s="44"/>
      <c r="V133" s="50"/>
      <c r="W133" s="67" t="str">
        <f>IF(V133="","",O133)</f>
        <v/>
      </c>
    </row>
    <row r="134" spans="1:23" s="18" customFormat="1" ht="32.1" customHeight="1">
      <c r="A134" s="47">
        <v>116</v>
      </c>
      <c r="B134" s="48">
        <v>639</v>
      </c>
      <c r="C134" s="8" t="s">
        <v>227</v>
      </c>
      <c r="D134" s="25">
        <v>3</v>
      </c>
      <c r="E134" s="26" t="s">
        <v>210</v>
      </c>
      <c r="F134" s="27" t="s">
        <v>214</v>
      </c>
      <c r="G134" s="30">
        <v>3</v>
      </c>
      <c r="H134" s="30">
        <v>0</v>
      </c>
      <c r="I134" s="30">
        <v>0</v>
      </c>
      <c r="J134" s="30">
        <v>0</v>
      </c>
      <c r="K134" s="29">
        <f t="shared" si="10"/>
        <v>3</v>
      </c>
      <c r="L134" s="28">
        <v>70</v>
      </c>
      <c r="M134" s="28">
        <v>43</v>
      </c>
      <c r="N134" s="6">
        <f t="shared" si="11"/>
        <v>9030</v>
      </c>
      <c r="O134" s="49">
        <f>N134</f>
        <v>9030</v>
      </c>
      <c r="P134" s="42">
        <v>3</v>
      </c>
      <c r="Q134" s="13"/>
      <c r="R134" s="13"/>
      <c r="S134" s="42"/>
      <c r="T134" s="42"/>
      <c r="U134" s="45"/>
      <c r="V134" s="50" t="s">
        <v>228</v>
      </c>
      <c r="W134" s="67">
        <f>IF(V134="","",O134)</f>
        <v>9030</v>
      </c>
    </row>
    <row r="135" spans="1:23" s="18" customFormat="1" ht="32.1" customHeight="1">
      <c r="A135" s="121">
        <v>52</v>
      </c>
      <c r="B135" s="121">
        <v>641</v>
      </c>
      <c r="C135" s="113" t="s">
        <v>229</v>
      </c>
      <c r="D135" s="37">
        <v>1</v>
      </c>
      <c r="E135" s="38" t="s">
        <v>216</v>
      </c>
      <c r="F135" s="32" t="s">
        <v>211</v>
      </c>
      <c r="G135" s="28">
        <v>18</v>
      </c>
      <c r="H135" s="28">
        <v>2</v>
      </c>
      <c r="I135" s="28">
        <v>0</v>
      </c>
      <c r="J135" s="28">
        <v>0</v>
      </c>
      <c r="K135" s="29">
        <f t="shared" si="10"/>
        <v>20</v>
      </c>
      <c r="L135" s="28">
        <v>70</v>
      </c>
      <c r="M135" s="28">
        <v>43</v>
      </c>
      <c r="N135" s="6">
        <f t="shared" si="11"/>
        <v>60200</v>
      </c>
      <c r="O135" s="115">
        <f>SUM(N135:N136)</f>
        <v>102340</v>
      </c>
      <c r="P135" s="42"/>
      <c r="Q135" s="13"/>
      <c r="R135" s="13"/>
      <c r="S135" s="42"/>
      <c r="T135" s="42"/>
      <c r="U135" s="45"/>
      <c r="V135" s="109" t="s">
        <v>230</v>
      </c>
      <c r="W135" s="117">
        <f>IF(V135="","",O135)</f>
        <v>102340</v>
      </c>
    </row>
    <row r="136" spans="1:23" s="18" customFormat="1" ht="32.1" customHeight="1">
      <c r="A136" s="123">
        <v>52</v>
      </c>
      <c r="B136" s="123">
        <v>641</v>
      </c>
      <c r="C136" s="114" t="s">
        <v>229</v>
      </c>
      <c r="D136" s="25">
        <v>3</v>
      </c>
      <c r="E136" s="26" t="s">
        <v>210</v>
      </c>
      <c r="F136" s="32" t="s">
        <v>214</v>
      </c>
      <c r="G136" s="28">
        <v>14</v>
      </c>
      <c r="H136" s="28">
        <v>0</v>
      </c>
      <c r="I136" s="28">
        <v>0</v>
      </c>
      <c r="J136" s="28">
        <v>0</v>
      </c>
      <c r="K136" s="29">
        <f t="shared" si="10"/>
        <v>14</v>
      </c>
      <c r="L136" s="28">
        <v>70</v>
      </c>
      <c r="M136" s="28">
        <v>43</v>
      </c>
      <c r="N136" s="6">
        <f t="shared" si="11"/>
        <v>42140</v>
      </c>
      <c r="O136" s="116"/>
      <c r="P136" s="42">
        <v>21</v>
      </c>
      <c r="Q136" s="13">
        <v>1</v>
      </c>
      <c r="R136" s="13"/>
      <c r="S136" s="42"/>
      <c r="T136" s="42"/>
      <c r="U136" s="46"/>
      <c r="V136" s="110"/>
      <c r="W136" s="118"/>
    </row>
    <row r="137" spans="1:23" s="18" customFormat="1" ht="36" customHeight="1">
      <c r="A137" s="47">
        <v>53</v>
      </c>
      <c r="B137" s="48">
        <v>642</v>
      </c>
      <c r="C137" s="8" t="s">
        <v>231</v>
      </c>
      <c r="D137" s="25">
        <v>3</v>
      </c>
      <c r="E137" s="26" t="s">
        <v>210</v>
      </c>
      <c r="F137" s="32" t="s">
        <v>214</v>
      </c>
      <c r="G137" s="28">
        <v>4</v>
      </c>
      <c r="H137" s="28">
        <v>0</v>
      </c>
      <c r="I137" s="28">
        <v>0</v>
      </c>
      <c r="J137" s="28">
        <v>0</v>
      </c>
      <c r="K137" s="29">
        <f t="shared" si="10"/>
        <v>4</v>
      </c>
      <c r="L137" s="28">
        <v>70</v>
      </c>
      <c r="M137" s="28">
        <v>43</v>
      </c>
      <c r="N137" s="6">
        <f t="shared" si="11"/>
        <v>12040</v>
      </c>
      <c r="O137" s="49">
        <f>SUM(N137:N137)</f>
        <v>12040</v>
      </c>
      <c r="P137" s="42"/>
      <c r="Q137" s="13"/>
      <c r="R137" s="13"/>
      <c r="S137" s="42"/>
      <c r="T137" s="42"/>
      <c r="U137" s="44"/>
      <c r="V137" s="77" t="s">
        <v>232</v>
      </c>
      <c r="W137" s="67">
        <f>IF(V137="","",O137)</f>
        <v>12040</v>
      </c>
    </row>
    <row r="138" spans="1:23" s="18" customFormat="1" ht="36" customHeight="1">
      <c r="A138" s="47">
        <v>55</v>
      </c>
      <c r="B138" s="48">
        <v>645</v>
      </c>
      <c r="C138" s="8" t="s">
        <v>233</v>
      </c>
      <c r="D138" s="25">
        <v>3</v>
      </c>
      <c r="E138" s="26" t="s">
        <v>210</v>
      </c>
      <c r="F138" s="32" t="s">
        <v>214</v>
      </c>
      <c r="G138" s="28">
        <v>11</v>
      </c>
      <c r="H138" s="28">
        <v>0</v>
      </c>
      <c r="I138" s="28">
        <v>0</v>
      </c>
      <c r="J138" s="28">
        <v>0</v>
      </c>
      <c r="K138" s="29">
        <f t="shared" si="10"/>
        <v>11</v>
      </c>
      <c r="L138" s="28">
        <v>70</v>
      </c>
      <c r="M138" s="28">
        <v>43</v>
      </c>
      <c r="N138" s="6">
        <f t="shared" si="11"/>
        <v>33110</v>
      </c>
      <c r="O138" s="49">
        <f>N138</f>
        <v>33110</v>
      </c>
      <c r="P138" s="42">
        <v>7</v>
      </c>
      <c r="Q138" s="13"/>
      <c r="R138" s="13"/>
      <c r="S138" s="42"/>
      <c r="T138" s="42"/>
      <c r="U138" s="45"/>
      <c r="V138" s="77" t="s">
        <v>234</v>
      </c>
      <c r="W138" s="67">
        <f>IF(V138="","",O138)</f>
        <v>33110</v>
      </c>
    </row>
    <row r="139" spans="1:23" s="18" customFormat="1" ht="30" customHeight="1">
      <c r="A139" s="111">
        <v>56</v>
      </c>
      <c r="B139" s="121">
        <v>647</v>
      </c>
      <c r="C139" s="113" t="s">
        <v>235</v>
      </c>
      <c r="D139" s="37">
        <v>1</v>
      </c>
      <c r="E139" s="38" t="s">
        <v>216</v>
      </c>
      <c r="F139" s="32" t="s">
        <v>236</v>
      </c>
      <c r="G139" s="28">
        <v>0</v>
      </c>
      <c r="H139" s="28">
        <v>5</v>
      </c>
      <c r="I139" s="28">
        <v>1</v>
      </c>
      <c r="J139" s="28">
        <v>17</v>
      </c>
      <c r="K139" s="29">
        <f t="shared" si="10"/>
        <v>23</v>
      </c>
      <c r="L139" s="28">
        <v>70</v>
      </c>
      <c r="M139" s="28">
        <v>8</v>
      </c>
      <c r="N139" s="6">
        <f t="shared" si="11"/>
        <v>12880</v>
      </c>
      <c r="O139" s="115">
        <f>SUM(N139:N140)</f>
        <v>61040</v>
      </c>
      <c r="P139" s="42"/>
      <c r="Q139" s="13"/>
      <c r="R139" s="13"/>
      <c r="S139" s="42"/>
      <c r="T139" s="42"/>
      <c r="U139" s="35"/>
      <c r="V139" s="109" t="s">
        <v>237</v>
      </c>
      <c r="W139" s="117">
        <f>IF(V139="","",O139)</f>
        <v>61040</v>
      </c>
    </row>
    <row r="140" spans="1:23" s="18" customFormat="1" ht="30" customHeight="1">
      <c r="A140" s="112"/>
      <c r="B140" s="123"/>
      <c r="C140" s="114" t="s">
        <v>235</v>
      </c>
      <c r="D140" s="25">
        <v>3</v>
      </c>
      <c r="E140" s="26" t="s">
        <v>210</v>
      </c>
      <c r="F140" s="32" t="s">
        <v>214</v>
      </c>
      <c r="G140" s="28">
        <v>16</v>
      </c>
      <c r="H140" s="28">
        <v>0</v>
      </c>
      <c r="I140" s="28">
        <v>0</v>
      </c>
      <c r="J140" s="28">
        <v>0</v>
      </c>
      <c r="K140" s="29">
        <f t="shared" si="10"/>
        <v>16</v>
      </c>
      <c r="L140" s="28">
        <v>70</v>
      </c>
      <c r="M140" s="28">
        <v>43</v>
      </c>
      <c r="N140" s="6">
        <f t="shared" si="11"/>
        <v>48160</v>
      </c>
      <c r="O140" s="116"/>
      <c r="P140" s="42">
        <v>19</v>
      </c>
      <c r="Q140" s="13">
        <v>1</v>
      </c>
      <c r="R140" s="13"/>
      <c r="S140" s="42"/>
      <c r="T140" s="42"/>
      <c r="U140" s="36"/>
      <c r="V140" s="110"/>
      <c r="W140" s="118"/>
    </row>
    <row r="141" spans="1:23" s="18" customFormat="1" ht="30" customHeight="1">
      <c r="A141" s="111">
        <v>57</v>
      </c>
      <c r="B141" s="121">
        <v>648</v>
      </c>
      <c r="C141" s="113" t="s">
        <v>238</v>
      </c>
      <c r="D141" s="37">
        <v>1</v>
      </c>
      <c r="E141" s="38" t="s">
        <v>216</v>
      </c>
      <c r="F141" s="32" t="s">
        <v>239</v>
      </c>
      <c r="G141" s="28">
        <v>5</v>
      </c>
      <c r="H141" s="28">
        <v>2</v>
      </c>
      <c r="I141" s="28">
        <v>0</v>
      </c>
      <c r="J141" s="28">
        <v>23</v>
      </c>
      <c r="K141" s="29">
        <f t="shared" si="10"/>
        <v>30</v>
      </c>
      <c r="L141" s="28">
        <v>70</v>
      </c>
      <c r="M141" s="28">
        <v>10</v>
      </c>
      <c r="N141" s="6">
        <f t="shared" si="11"/>
        <v>21000</v>
      </c>
      <c r="O141" s="115">
        <f>SUM(N141:N143)</f>
        <v>45150</v>
      </c>
      <c r="P141" s="42"/>
      <c r="Q141" s="13"/>
      <c r="R141" s="13"/>
      <c r="S141" s="42"/>
      <c r="T141" s="42"/>
      <c r="U141" s="46"/>
      <c r="V141" s="109" t="s">
        <v>240</v>
      </c>
      <c r="W141" s="117">
        <f>IF(V141="","",O141)</f>
        <v>45150</v>
      </c>
    </row>
    <row r="142" spans="1:23" s="18" customFormat="1" ht="30" customHeight="1">
      <c r="A142" s="132"/>
      <c r="B142" s="122"/>
      <c r="C142" s="124"/>
      <c r="D142" s="25">
        <v>2</v>
      </c>
      <c r="E142" s="26" t="s">
        <v>241</v>
      </c>
      <c r="F142" s="32" t="s">
        <v>242</v>
      </c>
      <c r="G142" s="28">
        <v>5</v>
      </c>
      <c r="H142" s="28">
        <v>0</v>
      </c>
      <c r="I142" s="28">
        <v>0</v>
      </c>
      <c r="J142" s="28">
        <v>11</v>
      </c>
      <c r="K142" s="29">
        <f t="shared" si="10"/>
        <v>16</v>
      </c>
      <c r="L142" s="28">
        <v>70</v>
      </c>
      <c r="M142" s="28">
        <v>20</v>
      </c>
      <c r="N142" s="6">
        <f t="shared" si="11"/>
        <v>22400</v>
      </c>
      <c r="O142" s="125"/>
      <c r="P142" s="42"/>
      <c r="Q142" s="13"/>
      <c r="R142" s="13"/>
      <c r="S142" s="42"/>
      <c r="T142" s="42"/>
      <c r="U142" s="46"/>
      <c r="V142" s="120"/>
      <c r="W142" s="119"/>
    </row>
    <row r="143" spans="1:23" s="18" customFormat="1" ht="30" customHeight="1">
      <c r="A143" s="112"/>
      <c r="B143" s="123"/>
      <c r="C143" s="114"/>
      <c r="D143" s="25">
        <v>3</v>
      </c>
      <c r="E143" s="26" t="s">
        <v>210</v>
      </c>
      <c r="F143" s="27" t="s">
        <v>243</v>
      </c>
      <c r="G143" s="30">
        <v>5</v>
      </c>
      <c r="H143" s="30">
        <v>0</v>
      </c>
      <c r="I143" s="30">
        <v>0</v>
      </c>
      <c r="J143" s="30">
        <v>0</v>
      </c>
      <c r="K143" s="29">
        <f t="shared" si="10"/>
        <v>5</v>
      </c>
      <c r="L143" s="28">
        <v>70</v>
      </c>
      <c r="M143" s="28">
        <v>5</v>
      </c>
      <c r="N143" s="6">
        <f t="shared" si="11"/>
        <v>1750</v>
      </c>
      <c r="O143" s="116"/>
      <c r="P143" s="42">
        <v>7</v>
      </c>
      <c r="Q143" s="13"/>
      <c r="R143" s="13"/>
      <c r="S143" s="42"/>
      <c r="T143" s="42"/>
      <c r="U143" s="46"/>
      <c r="V143" s="110"/>
      <c r="W143" s="118"/>
    </row>
    <row r="144" spans="1:23" s="18" customFormat="1" ht="30" customHeight="1">
      <c r="A144" s="121">
        <v>58</v>
      </c>
      <c r="B144" s="121">
        <v>649</v>
      </c>
      <c r="C144" s="113" t="s">
        <v>244</v>
      </c>
      <c r="D144" s="37">
        <v>1</v>
      </c>
      <c r="E144" s="38" t="s">
        <v>216</v>
      </c>
      <c r="F144" s="32" t="s">
        <v>245</v>
      </c>
      <c r="G144" s="28">
        <v>6</v>
      </c>
      <c r="H144" s="28">
        <v>0</v>
      </c>
      <c r="I144" s="28">
        <v>0</v>
      </c>
      <c r="J144" s="28">
        <v>15</v>
      </c>
      <c r="K144" s="29">
        <f t="shared" si="10"/>
        <v>21</v>
      </c>
      <c r="L144" s="28">
        <v>70</v>
      </c>
      <c r="M144" s="28">
        <v>9</v>
      </c>
      <c r="N144" s="6">
        <f t="shared" si="11"/>
        <v>13230</v>
      </c>
      <c r="O144" s="115">
        <f>SUM(N144:N145)</f>
        <v>27510</v>
      </c>
      <c r="P144" s="42">
        <v>4</v>
      </c>
      <c r="Q144" s="13"/>
      <c r="R144" s="13">
        <v>1</v>
      </c>
      <c r="S144" s="42"/>
      <c r="T144" s="42"/>
      <c r="U144" s="46"/>
      <c r="V144" s="109"/>
      <c r="W144" s="117" t="str">
        <f>IF(V144="","",O144)</f>
        <v/>
      </c>
    </row>
    <row r="145" spans="1:23" s="18" customFormat="1" ht="30" customHeight="1">
      <c r="A145" s="123">
        <v>58</v>
      </c>
      <c r="B145" s="123">
        <v>649</v>
      </c>
      <c r="C145" s="114" t="s">
        <v>244</v>
      </c>
      <c r="D145" s="25">
        <v>3</v>
      </c>
      <c r="E145" s="26" t="s">
        <v>246</v>
      </c>
      <c r="F145" s="32" t="s">
        <v>214</v>
      </c>
      <c r="G145" s="28">
        <v>6</v>
      </c>
      <c r="H145" s="28">
        <v>0</v>
      </c>
      <c r="I145" s="28">
        <v>0</v>
      </c>
      <c r="J145" s="28">
        <v>0</v>
      </c>
      <c r="K145" s="29">
        <f t="shared" si="10"/>
        <v>6</v>
      </c>
      <c r="L145" s="28">
        <v>70</v>
      </c>
      <c r="M145" s="28">
        <v>34</v>
      </c>
      <c r="N145" s="6">
        <f t="shared" si="11"/>
        <v>14280</v>
      </c>
      <c r="O145" s="116"/>
      <c r="P145" s="42"/>
      <c r="Q145" s="13"/>
      <c r="R145" s="13"/>
      <c r="S145" s="42"/>
      <c r="T145" s="42"/>
      <c r="U145" s="46"/>
      <c r="V145" s="110"/>
      <c r="W145" s="118"/>
    </row>
    <row r="146" spans="1:23" s="18" customFormat="1" ht="30" customHeight="1">
      <c r="A146" s="121">
        <v>59</v>
      </c>
      <c r="B146" s="121">
        <v>650</v>
      </c>
      <c r="C146" s="113" t="s">
        <v>247</v>
      </c>
      <c r="D146" s="37">
        <v>1</v>
      </c>
      <c r="E146" s="38" t="s">
        <v>216</v>
      </c>
      <c r="F146" s="32" t="s">
        <v>248</v>
      </c>
      <c r="G146" s="28">
        <v>4</v>
      </c>
      <c r="H146" s="28">
        <v>0</v>
      </c>
      <c r="I146" s="28">
        <v>0</v>
      </c>
      <c r="J146" s="28">
        <v>14</v>
      </c>
      <c r="K146" s="29">
        <f t="shared" si="10"/>
        <v>18</v>
      </c>
      <c r="L146" s="28">
        <v>70</v>
      </c>
      <c r="M146" s="28">
        <v>14</v>
      </c>
      <c r="N146" s="6">
        <f t="shared" si="11"/>
        <v>17640</v>
      </c>
      <c r="O146" s="115">
        <f>SUM(N146:N147)</f>
        <v>25760</v>
      </c>
      <c r="P146" s="42"/>
      <c r="Q146" s="13"/>
      <c r="R146" s="13"/>
      <c r="S146" s="42"/>
      <c r="T146" s="42"/>
      <c r="U146" s="46"/>
      <c r="V146" s="109" t="s">
        <v>249</v>
      </c>
      <c r="W146" s="117">
        <f>IF(V146="","",O146)</f>
        <v>25760</v>
      </c>
    </row>
    <row r="147" spans="1:23" s="18" customFormat="1" ht="30" customHeight="1">
      <c r="A147" s="123">
        <v>59</v>
      </c>
      <c r="B147" s="123">
        <v>650</v>
      </c>
      <c r="C147" s="114" t="s">
        <v>247</v>
      </c>
      <c r="D147" s="25">
        <v>3</v>
      </c>
      <c r="E147" s="26" t="s">
        <v>210</v>
      </c>
      <c r="F147" s="32" t="s">
        <v>250</v>
      </c>
      <c r="G147" s="28">
        <v>4</v>
      </c>
      <c r="H147" s="28">
        <v>0</v>
      </c>
      <c r="I147" s="28">
        <v>0</v>
      </c>
      <c r="J147" s="28">
        <v>0</v>
      </c>
      <c r="K147" s="29">
        <f t="shared" si="10"/>
        <v>4</v>
      </c>
      <c r="L147" s="28">
        <v>70</v>
      </c>
      <c r="M147" s="28">
        <v>29</v>
      </c>
      <c r="N147" s="6">
        <f t="shared" si="11"/>
        <v>8120</v>
      </c>
      <c r="O147" s="116"/>
      <c r="P147" s="42">
        <v>3</v>
      </c>
      <c r="Q147" s="13"/>
      <c r="R147" s="13"/>
      <c r="S147" s="42"/>
      <c r="T147" s="42"/>
      <c r="U147" s="45"/>
      <c r="V147" s="110"/>
      <c r="W147" s="118"/>
    </row>
    <row r="148" spans="1:23" s="18" customFormat="1" ht="30" customHeight="1">
      <c r="A148" s="121">
        <v>60</v>
      </c>
      <c r="B148" s="121">
        <v>651</v>
      </c>
      <c r="C148" s="113" t="s">
        <v>251</v>
      </c>
      <c r="D148" s="37">
        <v>1</v>
      </c>
      <c r="E148" s="38" t="s">
        <v>216</v>
      </c>
      <c r="F148" s="32" t="s">
        <v>252</v>
      </c>
      <c r="G148" s="28">
        <v>4</v>
      </c>
      <c r="H148" s="28">
        <v>1</v>
      </c>
      <c r="I148" s="28">
        <v>0</v>
      </c>
      <c r="J148" s="28">
        <v>13</v>
      </c>
      <c r="K148" s="29">
        <f t="shared" si="10"/>
        <v>18</v>
      </c>
      <c r="L148" s="28">
        <v>70</v>
      </c>
      <c r="M148" s="28">
        <v>20</v>
      </c>
      <c r="N148" s="6">
        <f t="shared" si="11"/>
        <v>25200</v>
      </c>
      <c r="O148" s="115">
        <f>SUM(N148:N149)</f>
        <v>30800</v>
      </c>
      <c r="P148" s="42"/>
      <c r="Q148" s="13"/>
      <c r="R148" s="13"/>
      <c r="S148" s="42"/>
      <c r="T148" s="42"/>
      <c r="U148" s="44"/>
      <c r="V148" s="109" t="s">
        <v>253</v>
      </c>
      <c r="W148" s="117">
        <f>IF(V148="","",O148)</f>
        <v>30800</v>
      </c>
    </row>
    <row r="149" spans="1:23" s="18" customFormat="1" ht="30" customHeight="1">
      <c r="A149" s="123">
        <v>60</v>
      </c>
      <c r="B149" s="123">
        <v>651</v>
      </c>
      <c r="C149" s="114" t="s">
        <v>251</v>
      </c>
      <c r="D149" s="25">
        <v>3</v>
      </c>
      <c r="E149" s="26" t="s">
        <v>210</v>
      </c>
      <c r="F149" s="32" t="s">
        <v>225</v>
      </c>
      <c r="G149" s="30">
        <v>4</v>
      </c>
      <c r="H149" s="30">
        <v>0</v>
      </c>
      <c r="I149" s="30">
        <v>0</v>
      </c>
      <c r="J149" s="30">
        <v>0</v>
      </c>
      <c r="K149" s="29">
        <f t="shared" si="10"/>
        <v>4</v>
      </c>
      <c r="L149" s="28">
        <v>70</v>
      </c>
      <c r="M149" s="28">
        <v>20</v>
      </c>
      <c r="N149" s="6">
        <f t="shared" si="11"/>
        <v>5600</v>
      </c>
      <c r="O149" s="116"/>
      <c r="P149" s="52">
        <v>10</v>
      </c>
      <c r="Q149" s="56" t="s">
        <v>254</v>
      </c>
      <c r="R149" s="56"/>
      <c r="S149" s="42"/>
      <c r="T149" s="42"/>
      <c r="U149" s="41"/>
      <c r="V149" s="110"/>
      <c r="W149" s="118"/>
    </row>
    <row r="150" spans="1:23" s="18" customFormat="1" ht="30" customHeight="1">
      <c r="A150" s="111">
        <v>61</v>
      </c>
      <c r="B150" s="111">
        <v>652</v>
      </c>
      <c r="C150" s="113" t="s">
        <v>255</v>
      </c>
      <c r="D150" s="25">
        <v>2</v>
      </c>
      <c r="E150" s="38" t="s">
        <v>256</v>
      </c>
      <c r="F150" s="32" t="s">
        <v>214</v>
      </c>
      <c r="G150" s="28">
        <v>4</v>
      </c>
      <c r="H150" s="28">
        <v>1</v>
      </c>
      <c r="I150" s="28">
        <v>0</v>
      </c>
      <c r="J150" s="28">
        <v>11</v>
      </c>
      <c r="K150" s="29">
        <f t="shared" si="10"/>
        <v>16</v>
      </c>
      <c r="L150" s="28">
        <v>70</v>
      </c>
      <c r="M150" s="28">
        <v>43</v>
      </c>
      <c r="N150" s="6">
        <f t="shared" si="11"/>
        <v>48160</v>
      </c>
      <c r="O150" s="115">
        <f>SUM(N150:N152)</f>
        <v>67130</v>
      </c>
      <c r="P150" s="42"/>
      <c r="Q150" s="13"/>
      <c r="R150" s="13"/>
      <c r="S150" s="42"/>
      <c r="T150" s="42"/>
      <c r="U150" s="71"/>
      <c r="V150" s="109" t="s">
        <v>257</v>
      </c>
      <c r="W150" s="117">
        <f>IF(V150="","",O150)</f>
        <v>67130</v>
      </c>
    </row>
    <row r="151" spans="1:23" s="18" customFormat="1" ht="30" customHeight="1">
      <c r="A151" s="132">
        <v>61</v>
      </c>
      <c r="B151" s="132">
        <v>652</v>
      </c>
      <c r="C151" s="124"/>
      <c r="D151" s="37">
        <v>3</v>
      </c>
      <c r="E151" s="58" t="s">
        <v>246</v>
      </c>
      <c r="F151" s="32" t="s">
        <v>214</v>
      </c>
      <c r="G151" s="28">
        <v>5</v>
      </c>
      <c r="H151" s="28">
        <v>0</v>
      </c>
      <c r="I151" s="28">
        <v>0</v>
      </c>
      <c r="J151" s="28">
        <v>0</v>
      </c>
      <c r="K151" s="29">
        <v>5</v>
      </c>
      <c r="L151" s="28">
        <v>70</v>
      </c>
      <c r="M151" s="28">
        <v>43</v>
      </c>
      <c r="N151" s="6">
        <f t="shared" si="11"/>
        <v>15050</v>
      </c>
      <c r="O151" s="125"/>
      <c r="P151" s="42"/>
      <c r="Q151" s="13"/>
      <c r="R151" s="13"/>
      <c r="S151" s="42"/>
      <c r="T151" s="42"/>
      <c r="U151" s="71"/>
      <c r="V151" s="120"/>
      <c r="W151" s="119"/>
    </row>
    <row r="152" spans="1:23" s="18" customFormat="1" ht="30" customHeight="1">
      <c r="A152" s="112">
        <v>61</v>
      </c>
      <c r="B152" s="112">
        <v>652</v>
      </c>
      <c r="C152" s="114"/>
      <c r="D152" s="25">
        <v>3</v>
      </c>
      <c r="E152" s="26" t="s">
        <v>210</v>
      </c>
      <c r="F152" s="32" t="s">
        <v>258</v>
      </c>
      <c r="G152" s="28">
        <v>2</v>
      </c>
      <c r="H152" s="28">
        <v>0</v>
      </c>
      <c r="I152" s="28">
        <v>0</v>
      </c>
      <c r="J152" s="28">
        <v>0</v>
      </c>
      <c r="K152" s="29">
        <f t="shared" ref="K152:K215" si="12">SUM(G152:J152)</f>
        <v>2</v>
      </c>
      <c r="L152" s="28">
        <v>70</v>
      </c>
      <c r="M152" s="28">
        <v>28</v>
      </c>
      <c r="N152" s="6">
        <f t="shared" si="11"/>
        <v>3920</v>
      </c>
      <c r="O152" s="116"/>
      <c r="P152" s="42"/>
      <c r="Q152" s="13"/>
      <c r="R152" s="13"/>
      <c r="S152" s="42"/>
      <c r="T152" s="42"/>
      <c r="U152" s="71"/>
      <c r="V152" s="110"/>
      <c r="W152" s="118"/>
    </row>
    <row r="153" spans="1:23" s="18" customFormat="1" ht="30" customHeight="1">
      <c r="A153" s="111">
        <v>62</v>
      </c>
      <c r="B153" s="111">
        <v>653</v>
      </c>
      <c r="C153" s="126" t="s">
        <v>259</v>
      </c>
      <c r="D153" s="37">
        <v>1</v>
      </c>
      <c r="E153" s="38" t="s">
        <v>216</v>
      </c>
      <c r="F153" s="78" t="s">
        <v>260</v>
      </c>
      <c r="G153" s="28">
        <v>16</v>
      </c>
      <c r="H153" s="28">
        <v>9</v>
      </c>
      <c r="I153" s="28">
        <v>5</v>
      </c>
      <c r="J153" s="28">
        <v>1</v>
      </c>
      <c r="K153" s="29">
        <f t="shared" si="12"/>
        <v>31</v>
      </c>
      <c r="L153" s="28">
        <v>70</v>
      </c>
      <c r="M153" s="28">
        <v>10</v>
      </c>
      <c r="N153" s="6">
        <f t="shared" si="11"/>
        <v>21700</v>
      </c>
      <c r="O153" s="115">
        <f>SUM(N153:N156)</f>
        <v>53760</v>
      </c>
      <c r="P153" s="42"/>
      <c r="Q153" s="13"/>
      <c r="R153" s="13"/>
      <c r="S153" s="42"/>
      <c r="T153" s="42"/>
      <c r="U153" s="71"/>
      <c r="V153" s="109"/>
      <c r="W153" s="117" t="str">
        <f>IF(V153="","",O153)</f>
        <v/>
      </c>
    </row>
    <row r="154" spans="1:23" s="18" customFormat="1" ht="30" customHeight="1">
      <c r="A154" s="132"/>
      <c r="B154" s="132">
        <v>653</v>
      </c>
      <c r="C154" s="127"/>
      <c r="D154" s="37">
        <v>2</v>
      </c>
      <c r="E154" s="58" t="s">
        <v>261</v>
      </c>
      <c r="F154" s="78" t="s">
        <v>262</v>
      </c>
      <c r="G154" s="28">
        <v>12</v>
      </c>
      <c r="H154" s="28">
        <v>5</v>
      </c>
      <c r="I154" s="28">
        <v>5</v>
      </c>
      <c r="J154" s="28">
        <v>1</v>
      </c>
      <c r="K154" s="29">
        <f t="shared" si="12"/>
        <v>23</v>
      </c>
      <c r="L154" s="28">
        <v>70</v>
      </c>
      <c r="M154" s="28">
        <v>2</v>
      </c>
      <c r="N154" s="6">
        <f t="shared" si="11"/>
        <v>3220</v>
      </c>
      <c r="O154" s="125"/>
      <c r="P154" s="42"/>
      <c r="Q154" s="13"/>
      <c r="R154" s="13"/>
      <c r="S154" s="42"/>
      <c r="T154" s="42"/>
      <c r="U154" s="71"/>
      <c r="V154" s="120"/>
      <c r="W154" s="119"/>
    </row>
    <row r="155" spans="1:23" s="18" customFormat="1" ht="30" customHeight="1">
      <c r="A155" s="132"/>
      <c r="B155" s="132">
        <v>653</v>
      </c>
      <c r="C155" s="127"/>
      <c r="D155" s="37">
        <v>3</v>
      </c>
      <c r="E155" s="26" t="s">
        <v>263</v>
      </c>
      <c r="F155" s="26" t="s">
        <v>264</v>
      </c>
      <c r="G155" s="28">
        <v>4</v>
      </c>
      <c r="H155" s="28">
        <v>0</v>
      </c>
      <c r="I155" s="28">
        <v>0</v>
      </c>
      <c r="J155" s="28">
        <v>0</v>
      </c>
      <c r="K155" s="29">
        <f t="shared" si="12"/>
        <v>4</v>
      </c>
      <c r="L155" s="28">
        <v>70</v>
      </c>
      <c r="M155" s="28">
        <v>3</v>
      </c>
      <c r="N155" s="6">
        <f t="shared" si="11"/>
        <v>840</v>
      </c>
      <c r="O155" s="125"/>
      <c r="P155" s="42"/>
      <c r="Q155" s="13"/>
      <c r="R155" s="13"/>
      <c r="S155" s="42"/>
      <c r="T155" s="42"/>
      <c r="U155" s="71"/>
      <c r="V155" s="120"/>
      <c r="W155" s="119"/>
    </row>
    <row r="156" spans="1:23" s="18" customFormat="1" ht="30" customHeight="1">
      <c r="A156" s="112"/>
      <c r="B156" s="112">
        <v>653</v>
      </c>
      <c r="C156" s="128"/>
      <c r="D156" s="37">
        <v>3</v>
      </c>
      <c r="E156" s="26" t="s">
        <v>265</v>
      </c>
      <c r="F156" s="78" t="s">
        <v>266</v>
      </c>
      <c r="G156" s="28">
        <v>16</v>
      </c>
      <c r="H156" s="28">
        <v>0</v>
      </c>
      <c r="I156" s="28">
        <v>0</v>
      </c>
      <c r="J156" s="28">
        <v>0</v>
      </c>
      <c r="K156" s="29">
        <f t="shared" si="12"/>
        <v>16</v>
      </c>
      <c r="L156" s="28">
        <v>70</v>
      </c>
      <c r="M156" s="28">
        <v>25</v>
      </c>
      <c r="N156" s="6">
        <f t="shared" si="11"/>
        <v>28000</v>
      </c>
      <c r="O156" s="116"/>
      <c r="P156" s="42">
        <v>30</v>
      </c>
      <c r="Q156" s="13"/>
      <c r="R156" s="13"/>
      <c r="S156" s="42"/>
      <c r="T156" s="42"/>
      <c r="U156" s="71"/>
      <c r="V156" s="110"/>
      <c r="W156" s="118"/>
    </row>
    <row r="157" spans="1:23" s="18" customFormat="1" ht="30" customHeight="1">
      <c r="A157" s="111">
        <v>63</v>
      </c>
      <c r="B157" s="111">
        <v>654</v>
      </c>
      <c r="C157" s="126" t="s">
        <v>267</v>
      </c>
      <c r="D157" s="37">
        <v>1</v>
      </c>
      <c r="E157" s="38" t="s">
        <v>216</v>
      </c>
      <c r="F157" s="32" t="s">
        <v>268</v>
      </c>
      <c r="G157" s="28">
        <v>6</v>
      </c>
      <c r="H157" s="28">
        <v>3</v>
      </c>
      <c r="I157" s="28">
        <v>0</v>
      </c>
      <c r="J157" s="28">
        <v>46</v>
      </c>
      <c r="K157" s="29">
        <f t="shared" si="12"/>
        <v>55</v>
      </c>
      <c r="L157" s="28">
        <v>70</v>
      </c>
      <c r="M157" s="28">
        <v>16</v>
      </c>
      <c r="N157" s="6">
        <f t="shared" si="11"/>
        <v>61600</v>
      </c>
      <c r="O157" s="115">
        <f>SUM(N157:N160)</f>
        <v>84840</v>
      </c>
      <c r="P157" s="42"/>
      <c r="Q157" s="13"/>
      <c r="R157" s="13"/>
      <c r="S157" s="42"/>
      <c r="T157" s="42"/>
      <c r="U157" s="71"/>
      <c r="V157" s="109" t="s">
        <v>269</v>
      </c>
      <c r="W157" s="117">
        <f>IF(V157="","",O157)</f>
        <v>84840</v>
      </c>
    </row>
    <row r="158" spans="1:23" s="18" customFormat="1" ht="30" customHeight="1">
      <c r="A158" s="132">
        <v>63</v>
      </c>
      <c r="B158" s="132">
        <v>654</v>
      </c>
      <c r="C158" s="127"/>
      <c r="D158" s="37">
        <v>2</v>
      </c>
      <c r="E158" s="58" t="s">
        <v>270</v>
      </c>
      <c r="F158" s="32" t="s">
        <v>271</v>
      </c>
      <c r="G158" s="28">
        <v>4</v>
      </c>
      <c r="H158" s="28">
        <v>2</v>
      </c>
      <c r="I158" s="28">
        <v>0</v>
      </c>
      <c r="J158" s="28">
        <v>8</v>
      </c>
      <c r="K158" s="29">
        <f t="shared" si="12"/>
        <v>14</v>
      </c>
      <c r="L158" s="28">
        <v>70</v>
      </c>
      <c r="M158" s="28">
        <v>17</v>
      </c>
      <c r="N158" s="6">
        <f t="shared" si="11"/>
        <v>16660</v>
      </c>
      <c r="O158" s="125"/>
      <c r="P158" s="42"/>
      <c r="Q158" s="13"/>
      <c r="R158" s="13"/>
      <c r="S158" s="42"/>
      <c r="T158" s="42"/>
      <c r="U158" s="62"/>
      <c r="V158" s="120"/>
      <c r="W158" s="119"/>
    </row>
    <row r="159" spans="1:23" s="18" customFormat="1" ht="30" customHeight="1">
      <c r="A159" s="132">
        <v>63</v>
      </c>
      <c r="B159" s="132">
        <v>654</v>
      </c>
      <c r="C159" s="127"/>
      <c r="D159" s="37">
        <v>3</v>
      </c>
      <c r="E159" s="58" t="s">
        <v>263</v>
      </c>
      <c r="F159" s="32" t="s">
        <v>272</v>
      </c>
      <c r="G159" s="28">
        <v>2</v>
      </c>
      <c r="H159" s="28">
        <v>0</v>
      </c>
      <c r="I159" s="28">
        <v>0</v>
      </c>
      <c r="J159" s="28">
        <v>0</v>
      </c>
      <c r="K159" s="29">
        <f t="shared" si="12"/>
        <v>2</v>
      </c>
      <c r="L159" s="28">
        <v>70</v>
      </c>
      <c r="M159" s="28">
        <v>27</v>
      </c>
      <c r="N159" s="6">
        <f t="shared" si="11"/>
        <v>3780</v>
      </c>
      <c r="O159" s="125"/>
      <c r="P159" s="42"/>
      <c r="Q159" s="13"/>
      <c r="R159" s="13"/>
      <c r="S159" s="42"/>
      <c r="T159" s="42"/>
      <c r="U159" s="62"/>
      <c r="V159" s="120"/>
      <c r="W159" s="119"/>
    </row>
    <row r="160" spans="1:23" s="18" customFormat="1" ht="30" customHeight="1">
      <c r="A160" s="112">
        <v>63</v>
      </c>
      <c r="B160" s="112">
        <v>654</v>
      </c>
      <c r="C160" s="128"/>
      <c r="D160" s="25">
        <v>3</v>
      </c>
      <c r="E160" s="26" t="s">
        <v>210</v>
      </c>
      <c r="F160" s="32" t="s">
        <v>221</v>
      </c>
      <c r="G160" s="28">
        <v>4</v>
      </c>
      <c r="H160" s="28">
        <v>0</v>
      </c>
      <c r="I160" s="28">
        <v>0</v>
      </c>
      <c r="J160" s="28">
        <v>0</v>
      </c>
      <c r="K160" s="29">
        <f t="shared" si="12"/>
        <v>4</v>
      </c>
      <c r="L160" s="28">
        <v>70</v>
      </c>
      <c r="M160" s="28">
        <v>10</v>
      </c>
      <c r="N160" s="6">
        <f t="shared" si="11"/>
        <v>2800</v>
      </c>
      <c r="O160" s="116"/>
      <c r="P160" s="42">
        <v>8</v>
      </c>
      <c r="Q160" s="13">
        <v>1</v>
      </c>
      <c r="R160" s="13"/>
      <c r="S160" s="42"/>
      <c r="T160" s="42"/>
      <c r="U160" s="62"/>
      <c r="V160" s="110"/>
      <c r="W160" s="118"/>
    </row>
    <row r="161" spans="1:23" s="18" customFormat="1" ht="30" customHeight="1">
      <c r="A161" s="111">
        <v>64</v>
      </c>
      <c r="B161" s="121">
        <v>655</v>
      </c>
      <c r="C161" s="113" t="s">
        <v>273</v>
      </c>
      <c r="D161" s="25">
        <v>2</v>
      </c>
      <c r="E161" s="26" t="s">
        <v>274</v>
      </c>
      <c r="F161" s="32" t="s">
        <v>275</v>
      </c>
      <c r="G161" s="28">
        <v>0</v>
      </c>
      <c r="H161" s="28">
        <v>0</v>
      </c>
      <c r="I161" s="28">
        <v>0</v>
      </c>
      <c r="J161" s="28">
        <v>0</v>
      </c>
      <c r="K161" s="29">
        <f t="shared" si="12"/>
        <v>0</v>
      </c>
      <c r="L161" s="28">
        <v>70</v>
      </c>
      <c r="M161" s="28">
        <v>0</v>
      </c>
      <c r="N161" s="6">
        <f t="shared" si="11"/>
        <v>0</v>
      </c>
      <c r="O161" s="115">
        <f>SUM(N161:N166)</f>
        <v>5460</v>
      </c>
      <c r="P161" s="42"/>
      <c r="Q161" s="13"/>
      <c r="R161" s="13"/>
      <c r="S161" s="42"/>
      <c r="T161" s="42"/>
      <c r="U161" s="46"/>
      <c r="V161" s="109" t="s">
        <v>276</v>
      </c>
      <c r="W161" s="117">
        <f>IF(V161="","",O161)</f>
        <v>5460</v>
      </c>
    </row>
    <row r="162" spans="1:23" s="18" customFormat="1" ht="30" customHeight="1">
      <c r="A162" s="132"/>
      <c r="B162" s="122"/>
      <c r="C162" s="124"/>
      <c r="D162" s="25">
        <v>2</v>
      </c>
      <c r="E162" s="26" t="s">
        <v>277</v>
      </c>
      <c r="F162" s="32" t="s">
        <v>278</v>
      </c>
      <c r="G162" s="28">
        <v>0</v>
      </c>
      <c r="H162" s="28">
        <v>0</v>
      </c>
      <c r="I162" s="28">
        <v>0</v>
      </c>
      <c r="J162" s="28">
        <v>0</v>
      </c>
      <c r="K162" s="29">
        <f t="shared" si="12"/>
        <v>0</v>
      </c>
      <c r="L162" s="28">
        <v>70</v>
      </c>
      <c r="M162" s="28">
        <v>0</v>
      </c>
      <c r="N162" s="6">
        <f t="shared" si="11"/>
        <v>0</v>
      </c>
      <c r="O162" s="125"/>
      <c r="P162" s="42"/>
      <c r="Q162" s="13"/>
      <c r="R162" s="13"/>
      <c r="S162" s="42"/>
      <c r="T162" s="42"/>
      <c r="U162" s="44"/>
      <c r="V162" s="120"/>
      <c r="W162" s="119"/>
    </row>
    <row r="163" spans="1:23" s="18" customFormat="1" ht="24" customHeight="1">
      <c r="A163" s="132"/>
      <c r="B163" s="122"/>
      <c r="C163" s="124"/>
      <c r="D163" s="25">
        <v>2</v>
      </c>
      <c r="E163" s="26" t="s">
        <v>279</v>
      </c>
      <c r="F163" s="32" t="s">
        <v>221</v>
      </c>
      <c r="G163" s="28">
        <v>3</v>
      </c>
      <c r="H163" s="28">
        <v>0</v>
      </c>
      <c r="I163" s="28">
        <v>0</v>
      </c>
      <c r="J163" s="28">
        <v>0</v>
      </c>
      <c r="K163" s="29">
        <f t="shared" si="12"/>
        <v>3</v>
      </c>
      <c r="L163" s="28">
        <v>70</v>
      </c>
      <c r="M163" s="28">
        <v>10</v>
      </c>
      <c r="N163" s="6">
        <f t="shared" si="11"/>
        <v>2100</v>
      </c>
      <c r="O163" s="125"/>
      <c r="P163" s="42"/>
      <c r="Q163" s="13"/>
      <c r="R163" s="13"/>
      <c r="S163" s="42"/>
      <c r="T163" s="42"/>
      <c r="U163" s="45"/>
      <c r="V163" s="120"/>
      <c r="W163" s="119"/>
    </row>
    <row r="164" spans="1:23" s="18" customFormat="1" ht="24" customHeight="1">
      <c r="A164" s="132"/>
      <c r="B164" s="122"/>
      <c r="C164" s="124"/>
      <c r="D164" s="25">
        <v>2</v>
      </c>
      <c r="E164" s="26" t="s">
        <v>279</v>
      </c>
      <c r="F164" s="32" t="s">
        <v>280</v>
      </c>
      <c r="G164" s="28">
        <v>3</v>
      </c>
      <c r="H164" s="28">
        <v>0</v>
      </c>
      <c r="I164" s="28">
        <v>0</v>
      </c>
      <c r="J164" s="28">
        <v>0</v>
      </c>
      <c r="K164" s="29">
        <f t="shared" si="12"/>
        <v>3</v>
      </c>
      <c r="L164" s="28">
        <v>70</v>
      </c>
      <c r="M164" s="28">
        <v>5</v>
      </c>
      <c r="N164" s="6">
        <f t="shared" si="11"/>
        <v>1050</v>
      </c>
      <c r="O164" s="125"/>
      <c r="P164" s="42"/>
      <c r="Q164" s="13"/>
      <c r="R164" s="13"/>
      <c r="S164" s="42"/>
      <c r="T164" s="42"/>
      <c r="U164" s="46"/>
      <c r="V164" s="120"/>
      <c r="W164" s="119"/>
    </row>
    <row r="165" spans="1:23" s="18" customFormat="1" ht="30" customHeight="1">
      <c r="A165" s="132"/>
      <c r="B165" s="122"/>
      <c r="C165" s="124"/>
      <c r="D165" s="25">
        <v>3</v>
      </c>
      <c r="E165" s="26" t="s">
        <v>210</v>
      </c>
      <c r="F165" s="78">
        <v>42230</v>
      </c>
      <c r="G165" s="28">
        <v>3</v>
      </c>
      <c r="H165" s="28">
        <v>0</v>
      </c>
      <c r="I165" s="28">
        <v>0</v>
      </c>
      <c r="J165" s="28">
        <v>0</v>
      </c>
      <c r="K165" s="29">
        <f t="shared" si="12"/>
        <v>3</v>
      </c>
      <c r="L165" s="28">
        <v>70</v>
      </c>
      <c r="M165" s="28">
        <v>1</v>
      </c>
      <c r="N165" s="6">
        <f t="shared" si="11"/>
        <v>210</v>
      </c>
      <c r="O165" s="125"/>
      <c r="P165" s="42">
        <v>1</v>
      </c>
      <c r="Q165" s="13"/>
      <c r="R165" s="13"/>
      <c r="S165" s="42"/>
      <c r="T165" s="42"/>
      <c r="U165" s="41"/>
      <c r="V165" s="120"/>
      <c r="W165" s="119"/>
    </row>
    <row r="166" spans="1:23" s="18" customFormat="1" ht="24" customHeight="1">
      <c r="A166" s="112"/>
      <c r="B166" s="123"/>
      <c r="C166" s="114"/>
      <c r="D166" s="25">
        <v>3</v>
      </c>
      <c r="E166" s="26" t="s">
        <v>263</v>
      </c>
      <c r="F166" s="32" t="s">
        <v>281</v>
      </c>
      <c r="G166" s="28">
        <v>3</v>
      </c>
      <c r="H166" s="28">
        <v>0</v>
      </c>
      <c r="I166" s="28">
        <v>0</v>
      </c>
      <c r="J166" s="28">
        <v>0</v>
      </c>
      <c r="K166" s="29">
        <f t="shared" si="12"/>
        <v>3</v>
      </c>
      <c r="L166" s="28">
        <v>70</v>
      </c>
      <c r="M166" s="28">
        <v>10</v>
      </c>
      <c r="N166" s="6">
        <f t="shared" si="11"/>
        <v>2100</v>
      </c>
      <c r="O166" s="116"/>
      <c r="P166" s="42"/>
      <c r="Q166" s="13"/>
      <c r="R166" s="13"/>
      <c r="S166" s="42"/>
      <c r="T166" s="42"/>
      <c r="U166" s="41"/>
      <c r="V166" s="110"/>
      <c r="W166" s="118"/>
    </row>
    <row r="167" spans="1:23" s="18" customFormat="1" ht="32.1" customHeight="1">
      <c r="A167" s="47">
        <v>117</v>
      </c>
      <c r="B167" s="48">
        <v>656</v>
      </c>
      <c r="C167" s="8" t="s">
        <v>282</v>
      </c>
      <c r="D167" s="25">
        <v>3</v>
      </c>
      <c r="E167" s="26" t="s">
        <v>210</v>
      </c>
      <c r="F167" s="27" t="s">
        <v>214</v>
      </c>
      <c r="G167" s="30">
        <v>0</v>
      </c>
      <c r="H167" s="30">
        <v>0</v>
      </c>
      <c r="I167" s="30">
        <v>0</v>
      </c>
      <c r="J167" s="30">
        <v>0</v>
      </c>
      <c r="K167" s="29">
        <f t="shared" si="12"/>
        <v>0</v>
      </c>
      <c r="L167" s="28">
        <v>70</v>
      </c>
      <c r="M167" s="28">
        <v>0</v>
      </c>
      <c r="N167" s="6">
        <f t="shared" si="11"/>
        <v>0</v>
      </c>
      <c r="O167" s="49">
        <f>N167</f>
        <v>0</v>
      </c>
      <c r="P167" s="52">
        <v>0</v>
      </c>
      <c r="Q167" s="53"/>
      <c r="R167" s="53"/>
      <c r="S167" s="42"/>
      <c r="T167" s="42"/>
      <c r="U167" s="41"/>
      <c r="V167" s="50"/>
      <c r="W167" s="67" t="str">
        <f>IF(V167="","",O167)</f>
        <v/>
      </c>
    </row>
    <row r="168" spans="1:23" s="18" customFormat="1" ht="30" customHeight="1">
      <c r="A168" s="111">
        <v>65</v>
      </c>
      <c r="B168" s="121">
        <v>657</v>
      </c>
      <c r="C168" s="113" t="s">
        <v>283</v>
      </c>
      <c r="D168" s="37">
        <v>1</v>
      </c>
      <c r="E168" s="38" t="s">
        <v>216</v>
      </c>
      <c r="F168" s="32" t="s">
        <v>284</v>
      </c>
      <c r="G168" s="28">
        <v>1</v>
      </c>
      <c r="H168" s="28">
        <v>0</v>
      </c>
      <c r="I168" s="28">
        <v>0</v>
      </c>
      <c r="J168" s="28">
        <v>12</v>
      </c>
      <c r="K168" s="29">
        <f t="shared" si="12"/>
        <v>13</v>
      </c>
      <c r="L168" s="28">
        <v>70</v>
      </c>
      <c r="M168" s="28">
        <v>3</v>
      </c>
      <c r="N168" s="6">
        <f t="shared" si="11"/>
        <v>2730</v>
      </c>
      <c r="O168" s="115">
        <f>N169+N168</f>
        <v>5530</v>
      </c>
      <c r="P168" s="42"/>
      <c r="Q168" s="13"/>
      <c r="R168" s="13"/>
      <c r="S168" s="42"/>
      <c r="T168" s="42"/>
      <c r="U168" s="41"/>
      <c r="V168" s="109" t="s">
        <v>285</v>
      </c>
      <c r="W168" s="117">
        <f>IF(V168="","",O168)</f>
        <v>5530</v>
      </c>
    </row>
    <row r="169" spans="1:23" s="18" customFormat="1" ht="30" customHeight="1">
      <c r="A169" s="112"/>
      <c r="B169" s="123"/>
      <c r="C169" s="114"/>
      <c r="D169" s="25">
        <v>3</v>
      </c>
      <c r="E169" s="26" t="s">
        <v>263</v>
      </c>
      <c r="F169" s="32" t="s">
        <v>286</v>
      </c>
      <c r="G169" s="28">
        <v>1</v>
      </c>
      <c r="H169" s="28">
        <v>0</v>
      </c>
      <c r="I169" s="28">
        <v>0</v>
      </c>
      <c r="J169" s="28">
        <v>0</v>
      </c>
      <c r="K169" s="29">
        <f t="shared" si="12"/>
        <v>1</v>
      </c>
      <c r="L169" s="28">
        <v>70</v>
      </c>
      <c r="M169" s="28">
        <v>40</v>
      </c>
      <c r="N169" s="6">
        <f t="shared" si="11"/>
        <v>2800</v>
      </c>
      <c r="O169" s="116"/>
      <c r="P169" s="42"/>
      <c r="Q169" s="13"/>
      <c r="R169" s="13"/>
      <c r="S169" s="42"/>
      <c r="T169" s="42"/>
      <c r="U169" s="41"/>
      <c r="V169" s="110"/>
      <c r="W169" s="118"/>
    </row>
    <row r="170" spans="1:23" s="18" customFormat="1" ht="32.1" customHeight="1">
      <c r="A170" s="47">
        <v>66</v>
      </c>
      <c r="B170" s="48">
        <v>658</v>
      </c>
      <c r="C170" s="8" t="s">
        <v>287</v>
      </c>
      <c r="D170" s="25">
        <v>3</v>
      </c>
      <c r="E170" s="26" t="s">
        <v>210</v>
      </c>
      <c r="F170" s="27" t="s">
        <v>214</v>
      </c>
      <c r="G170" s="30">
        <v>24</v>
      </c>
      <c r="H170" s="30">
        <v>0</v>
      </c>
      <c r="I170" s="30">
        <v>0</v>
      </c>
      <c r="J170" s="30">
        <v>0</v>
      </c>
      <c r="K170" s="29">
        <f t="shared" si="12"/>
        <v>24</v>
      </c>
      <c r="L170" s="28">
        <v>70</v>
      </c>
      <c r="M170" s="28">
        <v>43</v>
      </c>
      <c r="N170" s="6">
        <f t="shared" si="11"/>
        <v>72240</v>
      </c>
      <c r="O170" s="49">
        <f>N170</f>
        <v>72240</v>
      </c>
      <c r="P170" s="42">
        <v>41</v>
      </c>
      <c r="Q170" s="13"/>
      <c r="R170" s="13"/>
      <c r="S170" s="42"/>
      <c r="T170" s="42"/>
      <c r="U170" s="41"/>
      <c r="V170" s="50" t="s">
        <v>288</v>
      </c>
      <c r="W170" s="67">
        <v>61460</v>
      </c>
    </row>
    <row r="171" spans="1:23" s="18" customFormat="1" ht="30" customHeight="1">
      <c r="A171" s="111">
        <v>67</v>
      </c>
      <c r="B171" s="121">
        <v>659</v>
      </c>
      <c r="C171" s="113" t="s">
        <v>289</v>
      </c>
      <c r="D171" s="25">
        <v>1</v>
      </c>
      <c r="E171" s="26" t="s">
        <v>290</v>
      </c>
      <c r="F171" s="27" t="s">
        <v>281</v>
      </c>
      <c r="G171" s="30">
        <v>0</v>
      </c>
      <c r="H171" s="30">
        <v>0</v>
      </c>
      <c r="I171" s="30">
        <v>0</v>
      </c>
      <c r="J171" s="30">
        <v>26</v>
      </c>
      <c r="K171" s="29">
        <f t="shared" si="12"/>
        <v>26</v>
      </c>
      <c r="L171" s="28">
        <v>70</v>
      </c>
      <c r="M171" s="28">
        <v>10</v>
      </c>
      <c r="N171" s="6">
        <f t="shared" si="11"/>
        <v>18200</v>
      </c>
      <c r="O171" s="115">
        <f>SUM(N171:N174)</f>
        <v>46340</v>
      </c>
      <c r="P171" s="42"/>
      <c r="Q171" s="13"/>
      <c r="R171" s="13"/>
      <c r="S171" s="42"/>
      <c r="T171" s="42"/>
      <c r="U171" s="41"/>
      <c r="V171" s="109" t="s">
        <v>291</v>
      </c>
      <c r="W171" s="117">
        <f>IF(V171="","",O171)</f>
        <v>46340</v>
      </c>
    </row>
    <row r="172" spans="1:23" s="18" customFormat="1" ht="30" customHeight="1">
      <c r="A172" s="132"/>
      <c r="B172" s="122"/>
      <c r="C172" s="124"/>
      <c r="D172" s="25">
        <v>2</v>
      </c>
      <c r="E172" s="26" t="s">
        <v>292</v>
      </c>
      <c r="F172" s="27" t="s">
        <v>284</v>
      </c>
      <c r="G172" s="30">
        <v>0</v>
      </c>
      <c r="H172" s="30">
        <v>0</v>
      </c>
      <c r="I172" s="30">
        <v>0</v>
      </c>
      <c r="J172" s="30">
        <v>24</v>
      </c>
      <c r="K172" s="29">
        <f t="shared" si="12"/>
        <v>24</v>
      </c>
      <c r="L172" s="28">
        <v>70</v>
      </c>
      <c r="M172" s="28">
        <v>3</v>
      </c>
      <c r="N172" s="6">
        <f t="shared" si="11"/>
        <v>5040</v>
      </c>
      <c r="O172" s="125"/>
      <c r="P172" s="42"/>
      <c r="Q172" s="13"/>
      <c r="R172" s="13"/>
      <c r="S172" s="42"/>
      <c r="T172" s="42"/>
      <c r="U172" s="41"/>
      <c r="V172" s="120"/>
      <c r="W172" s="119"/>
    </row>
    <row r="173" spans="1:23" s="18" customFormat="1" ht="30" customHeight="1">
      <c r="A173" s="132"/>
      <c r="B173" s="122"/>
      <c r="C173" s="124"/>
      <c r="D173" s="25">
        <v>2</v>
      </c>
      <c r="E173" s="26" t="s">
        <v>293</v>
      </c>
      <c r="F173" s="27" t="s">
        <v>294</v>
      </c>
      <c r="G173" s="30">
        <v>0</v>
      </c>
      <c r="H173" s="30">
        <v>0</v>
      </c>
      <c r="I173" s="30">
        <v>0</v>
      </c>
      <c r="J173" s="30">
        <v>23</v>
      </c>
      <c r="K173" s="29">
        <f t="shared" si="12"/>
        <v>23</v>
      </c>
      <c r="L173" s="28">
        <v>70</v>
      </c>
      <c r="M173" s="28">
        <v>5</v>
      </c>
      <c r="N173" s="6">
        <f t="shared" si="11"/>
        <v>8050</v>
      </c>
      <c r="O173" s="125"/>
      <c r="P173" s="42"/>
      <c r="Q173" s="13"/>
      <c r="R173" s="13"/>
      <c r="S173" s="42"/>
      <c r="T173" s="42"/>
      <c r="U173" s="41"/>
      <c r="V173" s="120"/>
      <c r="W173" s="119"/>
    </row>
    <row r="174" spans="1:23" s="18" customFormat="1" ht="30" customHeight="1">
      <c r="A174" s="112"/>
      <c r="B174" s="123"/>
      <c r="C174" s="114"/>
      <c r="D174" s="25">
        <v>3</v>
      </c>
      <c r="E174" s="26" t="s">
        <v>210</v>
      </c>
      <c r="F174" s="32" t="s">
        <v>214</v>
      </c>
      <c r="G174" s="30">
        <v>5</v>
      </c>
      <c r="H174" s="30">
        <v>0</v>
      </c>
      <c r="I174" s="30">
        <v>0</v>
      </c>
      <c r="J174" s="30">
        <v>0</v>
      </c>
      <c r="K174" s="29">
        <f t="shared" si="12"/>
        <v>5</v>
      </c>
      <c r="L174" s="28">
        <v>70</v>
      </c>
      <c r="M174" s="28">
        <v>43</v>
      </c>
      <c r="N174" s="6">
        <f t="shared" si="11"/>
        <v>15050</v>
      </c>
      <c r="O174" s="116"/>
      <c r="P174" s="42">
        <v>10</v>
      </c>
      <c r="Q174" s="13"/>
      <c r="R174" s="13"/>
      <c r="S174" s="42"/>
      <c r="T174" s="42"/>
      <c r="U174" s="41"/>
      <c r="V174" s="110"/>
      <c r="W174" s="118"/>
    </row>
    <row r="175" spans="1:23" s="18" customFormat="1" ht="30" customHeight="1">
      <c r="A175" s="111">
        <v>68</v>
      </c>
      <c r="B175" s="111">
        <v>660</v>
      </c>
      <c r="C175" s="113" t="s">
        <v>295</v>
      </c>
      <c r="D175" s="37">
        <v>1</v>
      </c>
      <c r="E175" s="38" t="s">
        <v>216</v>
      </c>
      <c r="F175" s="27" t="s">
        <v>296</v>
      </c>
      <c r="G175" s="30">
        <v>6</v>
      </c>
      <c r="H175" s="30">
        <v>0</v>
      </c>
      <c r="I175" s="30">
        <v>0</v>
      </c>
      <c r="J175" s="30">
        <v>27</v>
      </c>
      <c r="K175" s="29">
        <f t="shared" si="12"/>
        <v>33</v>
      </c>
      <c r="L175" s="28">
        <v>70</v>
      </c>
      <c r="M175" s="28">
        <v>20</v>
      </c>
      <c r="N175" s="6">
        <f t="shared" si="11"/>
        <v>46200</v>
      </c>
      <c r="O175" s="115">
        <f>SUM(N175:N177)</f>
        <v>58100</v>
      </c>
      <c r="P175" s="42"/>
      <c r="Q175" s="13"/>
      <c r="R175" s="13"/>
      <c r="S175" s="42"/>
      <c r="T175" s="42"/>
      <c r="U175" s="24"/>
      <c r="V175" s="109" t="s">
        <v>297</v>
      </c>
      <c r="W175" s="117">
        <f>IF(V175="","",O175)</f>
        <v>58100</v>
      </c>
    </row>
    <row r="176" spans="1:23" s="18" customFormat="1" ht="30" customHeight="1">
      <c r="A176" s="132"/>
      <c r="B176" s="132">
        <v>660</v>
      </c>
      <c r="C176" s="124"/>
      <c r="D176" s="25">
        <v>2</v>
      </c>
      <c r="E176" s="26" t="s">
        <v>298</v>
      </c>
      <c r="F176" s="79">
        <v>42186</v>
      </c>
      <c r="G176" s="30">
        <v>6</v>
      </c>
      <c r="H176" s="30">
        <v>0</v>
      </c>
      <c r="I176" s="30">
        <v>0</v>
      </c>
      <c r="J176" s="30">
        <v>32</v>
      </c>
      <c r="K176" s="29">
        <f t="shared" si="12"/>
        <v>38</v>
      </c>
      <c r="L176" s="28">
        <v>70</v>
      </c>
      <c r="M176" s="28">
        <v>1</v>
      </c>
      <c r="N176" s="6">
        <f t="shared" si="11"/>
        <v>2660</v>
      </c>
      <c r="O176" s="125"/>
      <c r="P176" s="42">
        <v>2</v>
      </c>
      <c r="Q176" s="39" t="s">
        <v>299</v>
      </c>
      <c r="R176" s="39"/>
      <c r="S176" s="42"/>
      <c r="T176" s="42"/>
      <c r="U176" s="45"/>
      <c r="V176" s="120"/>
      <c r="W176" s="119"/>
    </row>
    <row r="177" spans="1:23" s="18" customFormat="1" ht="30" customHeight="1">
      <c r="A177" s="112"/>
      <c r="B177" s="112">
        <v>660</v>
      </c>
      <c r="C177" s="114"/>
      <c r="D177" s="25">
        <v>3</v>
      </c>
      <c r="E177" s="26" t="s">
        <v>300</v>
      </c>
      <c r="F177" s="27" t="s">
        <v>301</v>
      </c>
      <c r="G177" s="30">
        <v>6</v>
      </c>
      <c r="H177" s="30">
        <v>0</v>
      </c>
      <c r="I177" s="30">
        <v>0</v>
      </c>
      <c r="J177" s="30">
        <v>0</v>
      </c>
      <c r="K177" s="29">
        <f t="shared" si="12"/>
        <v>6</v>
      </c>
      <c r="L177" s="28">
        <v>70</v>
      </c>
      <c r="M177" s="28">
        <v>22</v>
      </c>
      <c r="N177" s="6">
        <f t="shared" si="11"/>
        <v>9240</v>
      </c>
      <c r="O177" s="116"/>
      <c r="P177" s="42"/>
      <c r="Q177" s="39"/>
      <c r="R177" s="39"/>
      <c r="S177" s="42"/>
      <c r="T177" s="42"/>
      <c r="U177" s="45"/>
      <c r="V177" s="110"/>
      <c r="W177" s="118"/>
    </row>
    <row r="178" spans="1:23" s="18" customFormat="1" ht="32.25" customHeight="1">
      <c r="A178" s="47">
        <v>118</v>
      </c>
      <c r="B178" s="48">
        <v>661</v>
      </c>
      <c r="C178" s="8" t="s">
        <v>302</v>
      </c>
      <c r="D178" s="25">
        <v>3</v>
      </c>
      <c r="E178" s="26" t="s">
        <v>210</v>
      </c>
      <c r="F178" s="27" t="s">
        <v>294</v>
      </c>
      <c r="G178" s="30">
        <v>3</v>
      </c>
      <c r="H178" s="30">
        <v>0</v>
      </c>
      <c r="I178" s="30">
        <v>0</v>
      </c>
      <c r="J178" s="30">
        <v>17</v>
      </c>
      <c r="K178" s="29">
        <f t="shared" si="12"/>
        <v>20</v>
      </c>
      <c r="L178" s="28">
        <v>70</v>
      </c>
      <c r="M178" s="28">
        <v>5</v>
      </c>
      <c r="N178" s="6">
        <f t="shared" si="11"/>
        <v>7000</v>
      </c>
      <c r="O178" s="49">
        <f>N178</f>
        <v>7000</v>
      </c>
      <c r="P178" s="52">
        <v>0</v>
      </c>
      <c r="Q178" s="53"/>
      <c r="R178" s="53"/>
      <c r="S178" s="42"/>
      <c r="T178" s="42"/>
      <c r="U178" s="45"/>
      <c r="V178" s="50" t="s">
        <v>303</v>
      </c>
      <c r="W178" s="67">
        <f>IF(V178="","",O178)</f>
        <v>7000</v>
      </c>
    </row>
    <row r="179" spans="1:23" s="18" customFormat="1" ht="30" customHeight="1">
      <c r="A179" s="47">
        <v>69</v>
      </c>
      <c r="B179" s="48">
        <v>662</v>
      </c>
      <c r="C179" s="8" t="s">
        <v>304</v>
      </c>
      <c r="D179" s="25">
        <v>3</v>
      </c>
      <c r="E179" s="26" t="s">
        <v>210</v>
      </c>
      <c r="F179" s="27" t="s">
        <v>214</v>
      </c>
      <c r="G179" s="30">
        <v>1</v>
      </c>
      <c r="H179" s="30">
        <v>0</v>
      </c>
      <c r="I179" s="30">
        <v>0</v>
      </c>
      <c r="J179" s="30">
        <v>0</v>
      </c>
      <c r="K179" s="29">
        <f t="shared" si="12"/>
        <v>1</v>
      </c>
      <c r="L179" s="28">
        <v>70</v>
      </c>
      <c r="M179" s="28">
        <v>43</v>
      </c>
      <c r="N179" s="6">
        <f t="shared" si="11"/>
        <v>3010</v>
      </c>
      <c r="O179" s="49">
        <f>N179</f>
        <v>3010</v>
      </c>
      <c r="P179" s="42">
        <v>2</v>
      </c>
      <c r="Q179" s="39" t="s">
        <v>305</v>
      </c>
      <c r="R179" s="13"/>
      <c r="S179" s="42"/>
      <c r="T179" s="42"/>
      <c r="U179" s="46"/>
      <c r="V179" s="50"/>
      <c r="W179" s="67" t="str">
        <f>IF(V179="","",O179)</f>
        <v/>
      </c>
    </row>
    <row r="180" spans="1:23" s="18" customFormat="1" ht="30" customHeight="1">
      <c r="A180" s="111">
        <v>70</v>
      </c>
      <c r="B180" s="111">
        <v>663</v>
      </c>
      <c r="C180" s="113" t="s">
        <v>306</v>
      </c>
      <c r="D180" s="25">
        <v>1</v>
      </c>
      <c r="E180" s="26" t="s">
        <v>307</v>
      </c>
      <c r="F180" s="27" t="s">
        <v>239</v>
      </c>
      <c r="G180" s="30">
        <v>1</v>
      </c>
      <c r="H180" s="30">
        <v>2</v>
      </c>
      <c r="I180" s="30">
        <v>0</v>
      </c>
      <c r="J180" s="30">
        <v>11</v>
      </c>
      <c r="K180" s="29">
        <f t="shared" si="12"/>
        <v>14</v>
      </c>
      <c r="L180" s="28">
        <v>70</v>
      </c>
      <c r="M180" s="28">
        <v>10</v>
      </c>
      <c r="N180" s="6">
        <f t="shared" si="11"/>
        <v>9800</v>
      </c>
      <c r="O180" s="115">
        <f>SUM(N180:N183)</f>
        <v>18410</v>
      </c>
      <c r="P180" s="42"/>
      <c r="Q180" s="39"/>
      <c r="R180" s="13"/>
      <c r="S180" s="42"/>
      <c r="T180" s="42"/>
      <c r="U180" s="44"/>
      <c r="V180" s="109"/>
      <c r="W180" s="117" t="str">
        <f>IF(V180="","",O180)</f>
        <v/>
      </c>
    </row>
    <row r="181" spans="1:23" s="18" customFormat="1" ht="30" customHeight="1">
      <c r="A181" s="132"/>
      <c r="B181" s="132">
        <v>663</v>
      </c>
      <c r="C181" s="124"/>
      <c r="D181" s="25">
        <v>2</v>
      </c>
      <c r="E181" s="26" t="s">
        <v>308</v>
      </c>
      <c r="F181" s="27" t="s">
        <v>284</v>
      </c>
      <c r="G181" s="30">
        <v>1</v>
      </c>
      <c r="H181" s="30">
        <v>2</v>
      </c>
      <c r="I181" s="30">
        <v>0</v>
      </c>
      <c r="J181" s="30">
        <v>11</v>
      </c>
      <c r="K181" s="29">
        <f t="shared" si="12"/>
        <v>14</v>
      </c>
      <c r="L181" s="28">
        <v>70</v>
      </c>
      <c r="M181" s="28">
        <v>3</v>
      </c>
      <c r="N181" s="6">
        <f t="shared" si="11"/>
        <v>2940</v>
      </c>
      <c r="O181" s="125"/>
      <c r="P181" s="42"/>
      <c r="Q181" s="39"/>
      <c r="R181" s="13"/>
      <c r="S181" s="42"/>
      <c r="T181" s="42"/>
      <c r="U181" s="45"/>
      <c r="V181" s="120"/>
      <c r="W181" s="119"/>
    </row>
    <row r="182" spans="1:23" s="18" customFormat="1" ht="30" customHeight="1">
      <c r="A182" s="132"/>
      <c r="B182" s="132">
        <v>663</v>
      </c>
      <c r="C182" s="124"/>
      <c r="D182" s="25">
        <v>2</v>
      </c>
      <c r="E182" s="26" t="s">
        <v>309</v>
      </c>
      <c r="F182" s="27" t="s">
        <v>310</v>
      </c>
      <c r="G182" s="30">
        <v>1</v>
      </c>
      <c r="H182" s="30">
        <v>2</v>
      </c>
      <c r="I182" s="30">
        <v>0</v>
      </c>
      <c r="J182" s="30">
        <v>11</v>
      </c>
      <c r="K182" s="29">
        <f t="shared" si="12"/>
        <v>14</v>
      </c>
      <c r="L182" s="28">
        <v>70</v>
      </c>
      <c r="M182" s="28">
        <v>4</v>
      </c>
      <c r="N182" s="6">
        <f t="shared" si="11"/>
        <v>3920</v>
      </c>
      <c r="O182" s="125"/>
      <c r="P182" s="42">
        <v>0</v>
      </c>
      <c r="Q182" s="13"/>
      <c r="R182" s="13"/>
      <c r="S182" s="42"/>
      <c r="T182" s="42"/>
      <c r="U182" s="45"/>
      <c r="V182" s="120"/>
      <c r="W182" s="119"/>
    </row>
    <row r="183" spans="1:23" s="18" customFormat="1" ht="30" customHeight="1">
      <c r="A183" s="112"/>
      <c r="B183" s="112">
        <v>663</v>
      </c>
      <c r="C183" s="114"/>
      <c r="D183" s="25">
        <v>3</v>
      </c>
      <c r="E183" s="26" t="s">
        <v>246</v>
      </c>
      <c r="F183" s="27" t="s">
        <v>311</v>
      </c>
      <c r="G183" s="30">
        <v>1</v>
      </c>
      <c r="H183" s="30">
        <v>0</v>
      </c>
      <c r="I183" s="30">
        <v>0</v>
      </c>
      <c r="J183" s="30">
        <v>0</v>
      </c>
      <c r="K183" s="29">
        <f t="shared" si="12"/>
        <v>1</v>
      </c>
      <c r="L183" s="28">
        <v>70</v>
      </c>
      <c r="M183" s="28">
        <v>25</v>
      </c>
      <c r="N183" s="6">
        <f t="shared" si="11"/>
        <v>1750</v>
      </c>
      <c r="O183" s="116"/>
      <c r="P183" s="42"/>
      <c r="Q183" s="39"/>
      <c r="R183" s="13"/>
      <c r="S183" s="42"/>
      <c r="T183" s="42"/>
      <c r="U183" s="45"/>
      <c r="V183" s="110"/>
      <c r="W183" s="118"/>
    </row>
    <row r="184" spans="1:23" s="18" customFormat="1" ht="30" customHeight="1">
      <c r="A184" s="111">
        <v>71</v>
      </c>
      <c r="B184" s="121">
        <v>664</v>
      </c>
      <c r="C184" s="113" t="s">
        <v>312</v>
      </c>
      <c r="D184" s="37">
        <v>1</v>
      </c>
      <c r="E184" s="38" t="s">
        <v>216</v>
      </c>
      <c r="F184" s="79">
        <v>42199</v>
      </c>
      <c r="G184" s="28">
        <v>0</v>
      </c>
      <c r="H184" s="28">
        <v>0</v>
      </c>
      <c r="I184" s="28">
        <v>0</v>
      </c>
      <c r="J184" s="28">
        <v>36</v>
      </c>
      <c r="K184" s="29">
        <f t="shared" si="12"/>
        <v>36</v>
      </c>
      <c r="L184" s="28">
        <v>70</v>
      </c>
      <c r="M184" s="28">
        <v>10</v>
      </c>
      <c r="N184" s="6">
        <f t="shared" si="11"/>
        <v>25200</v>
      </c>
      <c r="O184" s="115">
        <f>SUM(N184:N186)</f>
        <v>57330</v>
      </c>
      <c r="P184" s="42"/>
      <c r="Q184" s="13"/>
      <c r="R184" s="13"/>
      <c r="S184" s="42"/>
      <c r="T184" s="42"/>
      <c r="U184" s="35"/>
      <c r="V184" s="109" t="s">
        <v>313</v>
      </c>
      <c r="W184" s="117">
        <f>IF(V184="","",O184)</f>
        <v>57330</v>
      </c>
    </row>
    <row r="185" spans="1:23" s="18" customFormat="1" ht="30" customHeight="1">
      <c r="A185" s="132"/>
      <c r="B185" s="122"/>
      <c r="C185" s="124"/>
      <c r="D185" s="25">
        <v>2</v>
      </c>
      <c r="E185" s="26" t="s">
        <v>314</v>
      </c>
      <c r="F185" s="80" t="s">
        <v>315</v>
      </c>
      <c r="G185" s="81">
        <v>0</v>
      </c>
      <c r="H185" s="81">
        <v>0</v>
      </c>
      <c r="I185" s="81">
        <v>0</v>
      </c>
      <c r="J185" s="81">
        <v>36</v>
      </c>
      <c r="K185" s="29">
        <f t="shared" si="12"/>
        <v>36</v>
      </c>
      <c r="L185" s="28">
        <v>70</v>
      </c>
      <c r="M185" s="28">
        <v>2</v>
      </c>
      <c r="N185" s="6">
        <f t="shared" si="11"/>
        <v>5040</v>
      </c>
      <c r="O185" s="125"/>
      <c r="P185" s="42"/>
      <c r="Q185" s="39"/>
      <c r="R185" s="13"/>
      <c r="S185" s="42"/>
      <c r="T185" s="42"/>
      <c r="U185" s="36"/>
      <c r="V185" s="120"/>
      <c r="W185" s="119"/>
    </row>
    <row r="186" spans="1:23" s="18" customFormat="1" ht="30" customHeight="1">
      <c r="A186" s="112"/>
      <c r="B186" s="123"/>
      <c r="C186" s="114"/>
      <c r="D186" s="25">
        <v>3</v>
      </c>
      <c r="E186" s="26" t="s">
        <v>210</v>
      </c>
      <c r="F186" s="27" t="s">
        <v>214</v>
      </c>
      <c r="G186" s="81">
        <v>9</v>
      </c>
      <c r="H186" s="81">
        <v>0</v>
      </c>
      <c r="I186" s="81">
        <v>0</v>
      </c>
      <c r="J186" s="81">
        <v>0</v>
      </c>
      <c r="K186" s="29">
        <f t="shared" si="12"/>
        <v>9</v>
      </c>
      <c r="L186" s="28">
        <v>70</v>
      </c>
      <c r="M186" s="28">
        <v>43</v>
      </c>
      <c r="N186" s="6">
        <f t="shared" si="11"/>
        <v>27090</v>
      </c>
      <c r="O186" s="116"/>
      <c r="P186" s="42">
        <v>5</v>
      </c>
      <c r="Q186" s="39"/>
      <c r="R186" s="13"/>
      <c r="S186" s="42"/>
      <c r="T186" s="42"/>
      <c r="U186" s="62"/>
      <c r="V186" s="110"/>
      <c r="W186" s="118"/>
    </row>
    <row r="187" spans="1:23" s="18" customFormat="1" ht="30" customHeight="1">
      <c r="A187" s="47">
        <v>72</v>
      </c>
      <c r="B187" s="48">
        <v>665</v>
      </c>
      <c r="C187" s="8" t="s">
        <v>316</v>
      </c>
      <c r="D187" s="25">
        <v>3</v>
      </c>
      <c r="E187" s="26" t="s">
        <v>210</v>
      </c>
      <c r="F187" s="27" t="s">
        <v>214</v>
      </c>
      <c r="G187" s="30">
        <v>16</v>
      </c>
      <c r="H187" s="30">
        <v>0</v>
      </c>
      <c r="I187" s="30">
        <v>0</v>
      </c>
      <c r="J187" s="30">
        <v>0</v>
      </c>
      <c r="K187" s="29">
        <f t="shared" si="12"/>
        <v>16</v>
      </c>
      <c r="L187" s="28">
        <v>70</v>
      </c>
      <c r="M187" s="28">
        <v>43</v>
      </c>
      <c r="N187" s="6">
        <f t="shared" ref="N187:N250" si="13">K187*M187*L187</f>
        <v>48160</v>
      </c>
      <c r="O187" s="49">
        <f>N187</f>
        <v>48160</v>
      </c>
      <c r="P187" s="42">
        <v>21</v>
      </c>
      <c r="Q187" s="13"/>
      <c r="R187" s="13">
        <v>4</v>
      </c>
      <c r="S187" s="42"/>
      <c r="T187" s="42"/>
      <c r="U187" s="41"/>
      <c r="V187" s="50"/>
      <c r="W187" s="67" t="str">
        <f>IF(V879="","",O187)</f>
        <v/>
      </c>
    </row>
    <row r="188" spans="1:23" s="18" customFormat="1" ht="30" customHeight="1">
      <c r="A188" s="121">
        <v>73</v>
      </c>
      <c r="B188" s="121">
        <v>666</v>
      </c>
      <c r="C188" s="113" t="s">
        <v>317</v>
      </c>
      <c r="D188" s="37">
        <v>1</v>
      </c>
      <c r="E188" s="38" t="s">
        <v>216</v>
      </c>
      <c r="F188" s="80" t="s">
        <v>252</v>
      </c>
      <c r="G188" s="30">
        <v>2</v>
      </c>
      <c r="H188" s="30">
        <v>0</v>
      </c>
      <c r="I188" s="30">
        <v>0</v>
      </c>
      <c r="J188" s="30">
        <v>10</v>
      </c>
      <c r="K188" s="29">
        <f t="shared" si="12"/>
        <v>12</v>
      </c>
      <c r="L188" s="28">
        <v>70</v>
      </c>
      <c r="M188" s="28">
        <v>20</v>
      </c>
      <c r="N188" s="6">
        <f t="shared" si="13"/>
        <v>16800</v>
      </c>
      <c r="O188" s="115">
        <f>SUM(N188:N193)</f>
        <v>36190</v>
      </c>
      <c r="P188" s="42">
        <v>10</v>
      </c>
      <c r="Q188" s="13"/>
      <c r="R188" s="13"/>
      <c r="S188" s="42"/>
      <c r="T188" s="42"/>
      <c r="U188" s="24"/>
      <c r="V188" s="109" t="s">
        <v>318</v>
      </c>
      <c r="W188" s="117">
        <f>IF(V188="","",O188)</f>
        <v>36190</v>
      </c>
    </row>
    <row r="189" spans="1:23" s="18" customFormat="1" ht="30" customHeight="1">
      <c r="A189" s="122">
        <v>73</v>
      </c>
      <c r="B189" s="122"/>
      <c r="C189" s="124"/>
      <c r="D189" s="37">
        <v>2</v>
      </c>
      <c r="E189" s="58" t="s">
        <v>274</v>
      </c>
      <c r="F189" s="80" t="s">
        <v>319</v>
      </c>
      <c r="G189" s="30">
        <v>7</v>
      </c>
      <c r="H189" s="30">
        <v>2</v>
      </c>
      <c r="I189" s="30">
        <v>0</v>
      </c>
      <c r="J189" s="30">
        <v>19</v>
      </c>
      <c r="K189" s="29">
        <f t="shared" si="12"/>
        <v>28</v>
      </c>
      <c r="L189" s="28">
        <v>70</v>
      </c>
      <c r="M189" s="28">
        <v>5</v>
      </c>
      <c r="N189" s="6">
        <f t="shared" si="13"/>
        <v>9800</v>
      </c>
      <c r="O189" s="125"/>
      <c r="P189" s="42"/>
      <c r="Q189" s="13"/>
      <c r="R189" s="13"/>
      <c r="S189" s="42"/>
      <c r="T189" s="42"/>
      <c r="U189" s="44"/>
      <c r="V189" s="120"/>
      <c r="W189" s="119"/>
    </row>
    <row r="190" spans="1:23" s="18" customFormat="1" ht="30" customHeight="1">
      <c r="A190" s="122">
        <v>73</v>
      </c>
      <c r="B190" s="122"/>
      <c r="C190" s="124"/>
      <c r="D190" s="37">
        <v>3</v>
      </c>
      <c r="E190" s="58" t="s">
        <v>265</v>
      </c>
      <c r="F190" s="80" t="s">
        <v>284</v>
      </c>
      <c r="G190" s="30">
        <v>4</v>
      </c>
      <c r="H190" s="30">
        <v>0</v>
      </c>
      <c r="I190" s="30">
        <v>0</v>
      </c>
      <c r="J190" s="30">
        <v>0</v>
      </c>
      <c r="K190" s="29">
        <f t="shared" si="12"/>
        <v>4</v>
      </c>
      <c r="L190" s="28">
        <v>70</v>
      </c>
      <c r="M190" s="28">
        <v>3</v>
      </c>
      <c r="N190" s="6">
        <f t="shared" si="13"/>
        <v>840</v>
      </c>
      <c r="O190" s="125"/>
      <c r="P190" s="42"/>
      <c r="Q190" s="13"/>
      <c r="R190" s="13"/>
      <c r="S190" s="42"/>
      <c r="T190" s="42"/>
      <c r="U190" s="46"/>
      <c r="V190" s="120"/>
      <c r="W190" s="119"/>
    </row>
    <row r="191" spans="1:23" s="18" customFormat="1" ht="30" customHeight="1">
      <c r="A191" s="122">
        <v>73</v>
      </c>
      <c r="B191" s="122"/>
      <c r="C191" s="124"/>
      <c r="D191" s="37">
        <v>3</v>
      </c>
      <c r="E191" s="58" t="s">
        <v>265</v>
      </c>
      <c r="F191" s="80" t="s">
        <v>320</v>
      </c>
      <c r="G191" s="30">
        <v>1</v>
      </c>
      <c r="H191" s="30">
        <v>0</v>
      </c>
      <c r="I191" s="30">
        <v>0</v>
      </c>
      <c r="J191" s="30">
        <v>0</v>
      </c>
      <c r="K191" s="29">
        <f t="shared" si="12"/>
        <v>1</v>
      </c>
      <c r="L191" s="28">
        <v>70</v>
      </c>
      <c r="M191" s="28">
        <v>20</v>
      </c>
      <c r="N191" s="6">
        <f t="shared" si="13"/>
        <v>1400</v>
      </c>
      <c r="O191" s="125"/>
      <c r="P191" s="42"/>
      <c r="Q191" s="13"/>
      <c r="R191" s="13"/>
      <c r="S191" s="42"/>
      <c r="T191" s="42"/>
      <c r="U191" s="46"/>
      <c r="V191" s="120"/>
      <c r="W191" s="119"/>
    </row>
    <row r="192" spans="1:23" s="18" customFormat="1" ht="30" customHeight="1">
      <c r="A192" s="122">
        <v>73</v>
      </c>
      <c r="B192" s="122"/>
      <c r="C192" s="124"/>
      <c r="D192" s="37">
        <v>3</v>
      </c>
      <c r="E192" s="58" t="s">
        <v>265</v>
      </c>
      <c r="F192" s="27" t="s">
        <v>321</v>
      </c>
      <c r="G192" s="30">
        <v>7</v>
      </c>
      <c r="H192" s="30">
        <v>0</v>
      </c>
      <c r="I192" s="30">
        <v>0</v>
      </c>
      <c r="J192" s="30">
        <v>0</v>
      </c>
      <c r="K192" s="29">
        <f t="shared" si="12"/>
        <v>7</v>
      </c>
      <c r="L192" s="28">
        <v>70</v>
      </c>
      <c r="M192" s="28">
        <v>5</v>
      </c>
      <c r="N192" s="6">
        <f t="shared" si="13"/>
        <v>2450</v>
      </c>
      <c r="O192" s="125"/>
      <c r="P192" s="42"/>
      <c r="Q192" s="13"/>
      <c r="R192" s="13"/>
      <c r="S192" s="42"/>
      <c r="T192" s="42"/>
      <c r="U192" s="46"/>
      <c r="V192" s="120"/>
      <c r="W192" s="119"/>
    </row>
    <row r="193" spans="1:23" s="18" customFormat="1" ht="30" customHeight="1">
      <c r="A193" s="123">
        <v>73</v>
      </c>
      <c r="B193" s="123"/>
      <c r="C193" s="114"/>
      <c r="D193" s="37">
        <v>3</v>
      </c>
      <c r="E193" s="58" t="s">
        <v>265</v>
      </c>
      <c r="F193" s="80" t="s">
        <v>322</v>
      </c>
      <c r="G193" s="30">
        <v>7</v>
      </c>
      <c r="H193" s="30">
        <v>0</v>
      </c>
      <c r="I193" s="30">
        <v>0</v>
      </c>
      <c r="J193" s="30">
        <v>0</v>
      </c>
      <c r="K193" s="29">
        <f t="shared" si="12"/>
        <v>7</v>
      </c>
      <c r="L193" s="28">
        <v>70</v>
      </c>
      <c r="M193" s="28">
        <v>10</v>
      </c>
      <c r="N193" s="6">
        <f t="shared" si="13"/>
        <v>4900</v>
      </c>
      <c r="O193" s="116"/>
      <c r="P193" s="42"/>
      <c r="Q193" s="13"/>
      <c r="R193" s="13"/>
      <c r="S193" s="42"/>
      <c r="T193" s="42"/>
      <c r="U193" s="40"/>
      <c r="V193" s="110"/>
      <c r="W193" s="118"/>
    </row>
    <row r="194" spans="1:23" s="18" customFormat="1" ht="30" customHeight="1">
      <c r="A194" s="111">
        <v>74</v>
      </c>
      <c r="B194" s="111">
        <v>667</v>
      </c>
      <c r="C194" s="113" t="s">
        <v>323</v>
      </c>
      <c r="D194" s="25">
        <v>3</v>
      </c>
      <c r="E194" s="26" t="s">
        <v>324</v>
      </c>
      <c r="F194" s="27" t="s">
        <v>325</v>
      </c>
      <c r="G194" s="30">
        <v>1</v>
      </c>
      <c r="H194" s="30">
        <v>0</v>
      </c>
      <c r="I194" s="30">
        <v>0</v>
      </c>
      <c r="J194" s="30">
        <v>0</v>
      </c>
      <c r="K194" s="29">
        <f t="shared" si="12"/>
        <v>1</v>
      </c>
      <c r="L194" s="28">
        <v>70</v>
      </c>
      <c r="M194" s="28">
        <v>18</v>
      </c>
      <c r="N194" s="6">
        <f t="shared" si="13"/>
        <v>1260</v>
      </c>
      <c r="O194" s="115">
        <f>SUM(N194:N196)</f>
        <v>14700</v>
      </c>
      <c r="P194" s="42"/>
      <c r="Q194" s="13"/>
      <c r="R194" s="13"/>
      <c r="S194" s="42"/>
      <c r="T194" s="42"/>
      <c r="U194" s="40"/>
      <c r="V194" s="109" t="s">
        <v>326</v>
      </c>
      <c r="W194" s="117">
        <f>IF(V194="","",O194)</f>
        <v>14700</v>
      </c>
    </row>
    <row r="195" spans="1:23" s="18" customFormat="1" ht="30" customHeight="1">
      <c r="A195" s="132"/>
      <c r="B195" s="132">
        <v>667</v>
      </c>
      <c r="C195" s="124"/>
      <c r="D195" s="25">
        <v>3</v>
      </c>
      <c r="E195" s="26" t="s">
        <v>324</v>
      </c>
      <c r="F195" s="27" t="s">
        <v>214</v>
      </c>
      <c r="G195" s="30">
        <v>4</v>
      </c>
      <c r="H195" s="30">
        <v>0</v>
      </c>
      <c r="I195" s="30">
        <v>0</v>
      </c>
      <c r="J195" s="30">
        <v>0</v>
      </c>
      <c r="K195" s="29">
        <f t="shared" si="12"/>
        <v>4</v>
      </c>
      <c r="L195" s="28">
        <v>70</v>
      </c>
      <c r="M195" s="28">
        <v>43</v>
      </c>
      <c r="N195" s="6">
        <f t="shared" si="13"/>
        <v>12040</v>
      </c>
      <c r="O195" s="125"/>
      <c r="P195" s="42"/>
      <c r="Q195" s="13"/>
      <c r="R195" s="13"/>
      <c r="S195" s="42"/>
      <c r="T195" s="42"/>
      <c r="U195" s="40"/>
      <c r="V195" s="120"/>
      <c r="W195" s="119"/>
    </row>
    <row r="196" spans="1:23" s="18" customFormat="1" ht="30" customHeight="1">
      <c r="A196" s="112"/>
      <c r="B196" s="112">
        <v>667</v>
      </c>
      <c r="C196" s="114"/>
      <c r="D196" s="25">
        <v>3</v>
      </c>
      <c r="E196" s="26" t="s">
        <v>324</v>
      </c>
      <c r="F196" s="27" t="s">
        <v>225</v>
      </c>
      <c r="G196" s="30">
        <v>1</v>
      </c>
      <c r="H196" s="30">
        <v>0</v>
      </c>
      <c r="I196" s="30">
        <v>0</v>
      </c>
      <c r="J196" s="30">
        <v>0</v>
      </c>
      <c r="K196" s="29">
        <f t="shared" si="12"/>
        <v>1</v>
      </c>
      <c r="L196" s="28">
        <v>70</v>
      </c>
      <c r="M196" s="28">
        <v>20</v>
      </c>
      <c r="N196" s="6">
        <f t="shared" si="13"/>
        <v>1400</v>
      </c>
      <c r="O196" s="116"/>
      <c r="P196" s="42"/>
      <c r="Q196" s="13"/>
      <c r="R196" s="13"/>
      <c r="S196" s="42"/>
      <c r="T196" s="42"/>
      <c r="U196" s="40"/>
      <c r="V196" s="110"/>
      <c r="W196" s="118"/>
    </row>
    <row r="197" spans="1:23" s="18" customFormat="1" ht="30" customHeight="1">
      <c r="A197" s="111">
        <v>75</v>
      </c>
      <c r="B197" s="121">
        <v>668</v>
      </c>
      <c r="C197" s="113" t="s">
        <v>327</v>
      </c>
      <c r="D197" s="25">
        <v>2</v>
      </c>
      <c r="E197" s="26" t="s">
        <v>328</v>
      </c>
      <c r="F197" s="78">
        <v>42186</v>
      </c>
      <c r="G197" s="28">
        <v>0</v>
      </c>
      <c r="H197" s="28">
        <v>1</v>
      </c>
      <c r="I197" s="28">
        <v>0</v>
      </c>
      <c r="J197" s="28">
        <v>10</v>
      </c>
      <c r="K197" s="29">
        <f t="shared" si="12"/>
        <v>11</v>
      </c>
      <c r="L197" s="28">
        <v>70</v>
      </c>
      <c r="M197" s="28">
        <v>1</v>
      </c>
      <c r="N197" s="6">
        <f t="shared" si="13"/>
        <v>770</v>
      </c>
      <c r="O197" s="115">
        <f>SUM(N197:N201)</f>
        <v>33320</v>
      </c>
      <c r="P197" s="42"/>
      <c r="Q197" s="13"/>
      <c r="R197" s="13"/>
      <c r="S197" s="42"/>
      <c r="T197" s="42"/>
      <c r="U197" s="62"/>
      <c r="V197" s="109"/>
      <c r="W197" s="117" t="str">
        <f>IF(V197="","",O197)</f>
        <v/>
      </c>
    </row>
    <row r="198" spans="1:23" s="18" customFormat="1" ht="30" customHeight="1">
      <c r="A198" s="132"/>
      <c r="B198" s="122"/>
      <c r="C198" s="124"/>
      <c r="D198" s="25">
        <v>2</v>
      </c>
      <c r="E198" s="26" t="s">
        <v>329</v>
      </c>
      <c r="F198" s="32" t="s">
        <v>330</v>
      </c>
      <c r="G198" s="28">
        <v>0</v>
      </c>
      <c r="H198" s="28">
        <v>1</v>
      </c>
      <c r="I198" s="28">
        <v>0</v>
      </c>
      <c r="J198" s="28">
        <v>12</v>
      </c>
      <c r="K198" s="29">
        <f t="shared" si="12"/>
        <v>13</v>
      </c>
      <c r="L198" s="28">
        <v>70</v>
      </c>
      <c r="M198" s="28">
        <v>5</v>
      </c>
      <c r="N198" s="6">
        <f t="shared" si="13"/>
        <v>4550</v>
      </c>
      <c r="O198" s="125"/>
      <c r="P198" s="42"/>
      <c r="Q198" s="13"/>
      <c r="R198" s="13"/>
      <c r="S198" s="42"/>
      <c r="T198" s="42"/>
      <c r="U198" s="62"/>
      <c r="V198" s="120"/>
      <c r="W198" s="119"/>
    </row>
    <row r="199" spans="1:23" s="18" customFormat="1" ht="30" customHeight="1">
      <c r="A199" s="132"/>
      <c r="B199" s="122"/>
      <c r="C199" s="124"/>
      <c r="D199" s="25">
        <v>2</v>
      </c>
      <c r="E199" s="38" t="s">
        <v>331</v>
      </c>
      <c r="F199" s="27" t="s">
        <v>332</v>
      </c>
      <c r="G199" s="30">
        <v>0</v>
      </c>
      <c r="H199" s="30">
        <v>1</v>
      </c>
      <c r="I199" s="30">
        <v>0</v>
      </c>
      <c r="J199" s="30">
        <v>40</v>
      </c>
      <c r="K199" s="29">
        <f t="shared" si="12"/>
        <v>41</v>
      </c>
      <c r="L199" s="28">
        <v>70</v>
      </c>
      <c r="M199" s="28">
        <v>4</v>
      </c>
      <c r="N199" s="6">
        <f t="shared" si="13"/>
        <v>11480</v>
      </c>
      <c r="O199" s="125"/>
      <c r="P199" s="42"/>
      <c r="Q199" s="13"/>
      <c r="R199" s="13"/>
      <c r="S199" s="42"/>
      <c r="T199" s="42"/>
      <c r="U199" s="82"/>
      <c r="V199" s="120"/>
      <c r="W199" s="119"/>
    </row>
    <row r="200" spans="1:23" s="18" customFormat="1" ht="30" customHeight="1">
      <c r="A200" s="132"/>
      <c r="B200" s="122"/>
      <c r="C200" s="124"/>
      <c r="D200" s="25">
        <v>2</v>
      </c>
      <c r="E200" s="26" t="s">
        <v>333</v>
      </c>
      <c r="F200" s="32" t="s">
        <v>334</v>
      </c>
      <c r="G200" s="28">
        <v>0</v>
      </c>
      <c r="H200" s="28">
        <v>1</v>
      </c>
      <c r="I200" s="28">
        <v>0</v>
      </c>
      <c r="J200" s="28">
        <v>15</v>
      </c>
      <c r="K200" s="29">
        <f t="shared" si="12"/>
        <v>16</v>
      </c>
      <c r="L200" s="28">
        <v>70</v>
      </c>
      <c r="M200" s="28">
        <v>4</v>
      </c>
      <c r="N200" s="6">
        <f t="shared" si="13"/>
        <v>4480</v>
      </c>
      <c r="O200" s="125"/>
      <c r="P200" s="42"/>
      <c r="Q200" s="13"/>
      <c r="R200" s="13"/>
      <c r="S200" s="42"/>
      <c r="T200" s="42"/>
      <c r="U200" s="71"/>
      <c r="V200" s="120"/>
      <c r="W200" s="119"/>
    </row>
    <row r="201" spans="1:23" s="18" customFormat="1" ht="30" customHeight="1">
      <c r="A201" s="112"/>
      <c r="B201" s="123"/>
      <c r="C201" s="114"/>
      <c r="D201" s="25">
        <v>3</v>
      </c>
      <c r="E201" s="26" t="s">
        <v>210</v>
      </c>
      <c r="F201" s="27" t="s">
        <v>335</v>
      </c>
      <c r="G201" s="30">
        <v>4</v>
      </c>
      <c r="H201" s="30">
        <v>0</v>
      </c>
      <c r="I201" s="30">
        <v>0</v>
      </c>
      <c r="J201" s="30">
        <v>0</v>
      </c>
      <c r="K201" s="29">
        <f t="shared" si="12"/>
        <v>4</v>
      </c>
      <c r="L201" s="28">
        <v>70</v>
      </c>
      <c r="M201" s="28">
        <v>43</v>
      </c>
      <c r="N201" s="6">
        <f t="shared" si="13"/>
        <v>12040</v>
      </c>
      <c r="O201" s="116"/>
      <c r="P201" s="42">
        <v>2</v>
      </c>
      <c r="Q201" s="13">
        <v>2</v>
      </c>
      <c r="R201" s="13"/>
      <c r="S201" s="42"/>
      <c r="T201" s="42"/>
      <c r="U201" s="71"/>
      <c r="V201" s="110"/>
      <c r="W201" s="118"/>
    </row>
    <row r="202" spans="1:23" s="18" customFormat="1" ht="30" customHeight="1">
      <c r="A202" s="111">
        <v>76</v>
      </c>
      <c r="B202" s="121">
        <v>669</v>
      </c>
      <c r="C202" s="113" t="s">
        <v>336</v>
      </c>
      <c r="D202" s="25">
        <v>1</v>
      </c>
      <c r="E202" s="26" t="s">
        <v>290</v>
      </c>
      <c r="F202" s="27" t="s">
        <v>337</v>
      </c>
      <c r="G202" s="30">
        <v>12</v>
      </c>
      <c r="H202" s="30">
        <v>0</v>
      </c>
      <c r="I202" s="30">
        <v>0</v>
      </c>
      <c r="J202" s="30">
        <v>33</v>
      </c>
      <c r="K202" s="29">
        <f t="shared" si="12"/>
        <v>45</v>
      </c>
      <c r="L202" s="28">
        <v>70</v>
      </c>
      <c r="M202" s="28">
        <v>10</v>
      </c>
      <c r="N202" s="6">
        <f t="shared" si="13"/>
        <v>31500</v>
      </c>
      <c r="O202" s="115">
        <f>N202+N203+N204+N205+N206+N207</f>
        <v>79100</v>
      </c>
      <c r="P202" s="42"/>
      <c r="Q202" s="13"/>
      <c r="R202" s="13"/>
      <c r="S202" s="42"/>
      <c r="T202" s="42"/>
      <c r="U202" s="71"/>
      <c r="V202" s="109" t="s">
        <v>338</v>
      </c>
      <c r="W202" s="117">
        <f>IF(V202="","",O202)</f>
        <v>79100</v>
      </c>
    </row>
    <row r="203" spans="1:23" s="18" customFormat="1" ht="30" customHeight="1">
      <c r="A203" s="132"/>
      <c r="B203" s="122"/>
      <c r="C203" s="124"/>
      <c r="D203" s="25">
        <v>2</v>
      </c>
      <c r="E203" s="26" t="s">
        <v>339</v>
      </c>
      <c r="F203" s="78">
        <v>42186</v>
      </c>
      <c r="G203" s="30">
        <v>12</v>
      </c>
      <c r="H203" s="30">
        <v>0</v>
      </c>
      <c r="I203" s="30">
        <v>0</v>
      </c>
      <c r="J203" s="30">
        <v>33</v>
      </c>
      <c r="K203" s="29">
        <f t="shared" si="12"/>
        <v>45</v>
      </c>
      <c r="L203" s="28">
        <v>70</v>
      </c>
      <c r="M203" s="28">
        <v>1</v>
      </c>
      <c r="N203" s="6">
        <f t="shared" si="13"/>
        <v>3150</v>
      </c>
      <c r="O203" s="125"/>
      <c r="P203" s="42"/>
      <c r="Q203" s="13"/>
      <c r="R203" s="13"/>
      <c r="S203" s="42"/>
      <c r="T203" s="42"/>
      <c r="U203" s="62"/>
      <c r="V203" s="120"/>
      <c r="W203" s="119"/>
    </row>
    <row r="204" spans="1:23" s="18" customFormat="1" ht="30" customHeight="1">
      <c r="A204" s="132"/>
      <c r="B204" s="122"/>
      <c r="C204" s="124"/>
      <c r="D204" s="25">
        <v>2</v>
      </c>
      <c r="E204" s="26" t="s">
        <v>340</v>
      </c>
      <c r="F204" s="27" t="s">
        <v>341</v>
      </c>
      <c r="G204" s="30">
        <v>5</v>
      </c>
      <c r="H204" s="30">
        <v>0</v>
      </c>
      <c r="I204" s="30">
        <v>0</v>
      </c>
      <c r="J204" s="30">
        <v>18</v>
      </c>
      <c r="K204" s="29">
        <f t="shared" si="12"/>
        <v>23</v>
      </c>
      <c r="L204" s="28">
        <v>70</v>
      </c>
      <c r="M204" s="28">
        <v>2</v>
      </c>
      <c r="N204" s="6">
        <f t="shared" si="13"/>
        <v>3220</v>
      </c>
      <c r="O204" s="125"/>
      <c r="P204" s="42"/>
      <c r="Q204" s="13"/>
      <c r="R204" s="13"/>
      <c r="S204" s="42"/>
      <c r="T204" s="42"/>
      <c r="U204" s="62"/>
      <c r="V204" s="120"/>
      <c r="W204" s="119"/>
    </row>
    <row r="205" spans="1:23" s="18" customFormat="1" ht="30" customHeight="1">
      <c r="A205" s="132"/>
      <c r="B205" s="122"/>
      <c r="C205" s="124"/>
      <c r="D205" s="25">
        <v>3</v>
      </c>
      <c r="E205" s="26" t="s">
        <v>210</v>
      </c>
      <c r="F205" s="27" t="s">
        <v>342</v>
      </c>
      <c r="G205" s="30">
        <v>17</v>
      </c>
      <c r="H205" s="30">
        <v>0</v>
      </c>
      <c r="I205" s="30">
        <v>0</v>
      </c>
      <c r="J205" s="30">
        <v>0</v>
      </c>
      <c r="K205" s="29">
        <f t="shared" si="12"/>
        <v>17</v>
      </c>
      <c r="L205" s="28">
        <v>70</v>
      </c>
      <c r="M205" s="28">
        <v>30</v>
      </c>
      <c r="N205" s="6">
        <f t="shared" si="13"/>
        <v>35700</v>
      </c>
      <c r="O205" s="125"/>
      <c r="P205" s="42">
        <v>14</v>
      </c>
      <c r="Q205" s="13"/>
      <c r="R205" s="13"/>
      <c r="S205" s="42"/>
      <c r="T205" s="42"/>
      <c r="U205" s="62"/>
      <c r="V205" s="120"/>
      <c r="W205" s="119"/>
    </row>
    <row r="206" spans="1:23" s="18" customFormat="1" ht="30" customHeight="1">
      <c r="A206" s="132"/>
      <c r="B206" s="122"/>
      <c r="C206" s="124"/>
      <c r="D206" s="25">
        <v>3</v>
      </c>
      <c r="E206" s="26" t="s">
        <v>343</v>
      </c>
      <c r="F206" s="27" t="s">
        <v>344</v>
      </c>
      <c r="G206" s="30">
        <v>5</v>
      </c>
      <c r="H206" s="30">
        <v>0</v>
      </c>
      <c r="I206" s="30">
        <v>0</v>
      </c>
      <c r="J206" s="30">
        <v>0</v>
      </c>
      <c r="K206" s="29">
        <f t="shared" si="12"/>
        <v>5</v>
      </c>
      <c r="L206" s="28">
        <v>70</v>
      </c>
      <c r="M206" s="28">
        <v>11</v>
      </c>
      <c r="N206" s="6">
        <f t="shared" si="13"/>
        <v>3850</v>
      </c>
      <c r="O206" s="125"/>
      <c r="P206" s="42"/>
      <c r="Q206" s="13"/>
      <c r="R206" s="13"/>
      <c r="S206" s="42"/>
      <c r="T206" s="42"/>
      <c r="U206" s="36"/>
      <c r="V206" s="120"/>
      <c r="W206" s="119"/>
    </row>
    <row r="207" spans="1:23" s="18" customFormat="1" ht="30" customHeight="1">
      <c r="A207" s="112"/>
      <c r="B207" s="123"/>
      <c r="C207" s="114"/>
      <c r="D207" s="25">
        <v>3</v>
      </c>
      <c r="E207" s="26" t="s">
        <v>343</v>
      </c>
      <c r="F207" s="27" t="s">
        <v>341</v>
      </c>
      <c r="G207" s="30">
        <v>12</v>
      </c>
      <c r="H207" s="30">
        <v>0</v>
      </c>
      <c r="I207" s="30">
        <v>0</v>
      </c>
      <c r="J207" s="30">
        <v>0</v>
      </c>
      <c r="K207" s="29">
        <f t="shared" si="12"/>
        <v>12</v>
      </c>
      <c r="L207" s="28">
        <v>70</v>
      </c>
      <c r="M207" s="28">
        <v>2</v>
      </c>
      <c r="N207" s="6">
        <f t="shared" si="13"/>
        <v>1680</v>
      </c>
      <c r="O207" s="116"/>
      <c r="P207" s="42"/>
      <c r="Q207" s="13"/>
      <c r="R207" s="13"/>
      <c r="S207" s="42"/>
      <c r="T207" s="42"/>
      <c r="U207" s="31"/>
      <c r="V207" s="110"/>
      <c r="W207" s="118"/>
    </row>
    <row r="208" spans="1:23" s="18" customFormat="1" ht="30" customHeight="1">
      <c r="A208" s="111">
        <v>77</v>
      </c>
      <c r="B208" s="111">
        <v>670</v>
      </c>
      <c r="C208" s="126" t="s">
        <v>345</v>
      </c>
      <c r="D208" s="25">
        <v>1</v>
      </c>
      <c r="E208" s="26" t="s">
        <v>346</v>
      </c>
      <c r="F208" s="27" t="s">
        <v>252</v>
      </c>
      <c r="G208" s="30">
        <v>0</v>
      </c>
      <c r="H208" s="30">
        <v>2</v>
      </c>
      <c r="I208" s="30">
        <v>0</v>
      </c>
      <c r="J208" s="30">
        <v>0</v>
      </c>
      <c r="K208" s="29">
        <f t="shared" si="12"/>
        <v>2</v>
      </c>
      <c r="L208" s="28">
        <v>70</v>
      </c>
      <c r="M208" s="28">
        <v>23</v>
      </c>
      <c r="N208" s="6">
        <f t="shared" si="13"/>
        <v>3220</v>
      </c>
      <c r="O208" s="115">
        <f>N209+N208</f>
        <v>24290</v>
      </c>
      <c r="P208" s="42"/>
      <c r="Q208" s="13"/>
      <c r="R208" s="13"/>
      <c r="S208" s="42"/>
      <c r="T208" s="42"/>
      <c r="U208" s="46"/>
      <c r="V208" s="109" t="s">
        <v>347</v>
      </c>
      <c r="W208" s="117">
        <f>IF(V208="","",O208)</f>
        <v>24290</v>
      </c>
    </row>
    <row r="209" spans="1:23" s="18" customFormat="1" ht="30" customHeight="1">
      <c r="A209" s="112"/>
      <c r="B209" s="112">
        <v>670</v>
      </c>
      <c r="C209" s="128"/>
      <c r="D209" s="25">
        <v>3</v>
      </c>
      <c r="E209" s="26" t="s">
        <v>210</v>
      </c>
      <c r="F209" s="27" t="s">
        <v>214</v>
      </c>
      <c r="G209" s="30">
        <v>7</v>
      </c>
      <c r="H209" s="30">
        <v>0</v>
      </c>
      <c r="I209" s="30">
        <v>0</v>
      </c>
      <c r="J209" s="30">
        <v>0</v>
      </c>
      <c r="K209" s="29">
        <f t="shared" si="12"/>
        <v>7</v>
      </c>
      <c r="L209" s="28">
        <v>70</v>
      </c>
      <c r="M209" s="28">
        <v>43</v>
      </c>
      <c r="N209" s="6">
        <f t="shared" si="13"/>
        <v>21070</v>
      </c>
      <c r="O209" s="116"/>
      <c r="P209" s="42">
        <v>8</v>
      </c>
      <c r="Q209" s="13"/>
      <c r="R209" s="13"/>
      <c r="S209" s="42"/>
      <c r="T209" s="42"/>
      <c r="U209" s="46"/>
      <c r="V209" s="110"/>
      <c r="W209" s="118"/>
    </row>
    <row r="210" spans="1:23" s="18" customFormat="1" ht="30" customHeight="1">
      <c r="A210" s="111">
        <v>78</v>
      </c>
      <c r="B210" s="111">
        <v>671</v>
      </c>
      <c r="C210" s="126" t="s">
        <v>348</v>
      </c>
      <c r="D210" s="25">
        <v>2</v>
      </c>
      <c r="E210" s="38" t="s">
        <v>349</v>
      </c>
      <c r="F210" s="27" t="s">
        <v>214</v>
      </c>
      <c r="G210" s="30">
        <v>4</v>
      </c>
      <c r="H210" s="30">
        <v>3</v>
      </c>
      <c r="I210" s="30">
        <v>0</v>
      </c>
      <c r="J210" s="30">
        <v>20</v>
      </c>
      <c r="K210" s="29">
        <f t="shared" si="12"/>
        <v>27</v>
      </c>
      <c r="L210" s="28">
        <v>70</v>
      </c>
      <c r="M210" s="28">
        <v>13</v>
      </c>
      <c r="N210" s="6">
        <f t="shared" si="13"/>
        <v>24570</v>
      </c>
      <c r="O210" s="115">
        <f>SUM(N210:N212)</f>
        <v>37170</v>
      </c>
      <c r="P210" s="42"/>
      <c r="Q210" s="13"/>
      <c r="R210" s="13"/>
      <c r="S210" s="42"/>
      <c r="T210" s="42"/>
      <c r="U210" s="46"/>
      <c r="V210" s="109" t="s">
        <v>350</v>
      </c>
      <c r="W210" s="117">
        <f>IF(V210="","",O210)</f>
        <v>37170</v>
      </c>
    </row>
    <row r="211" spans="1:23" s="18" customFormat="1" ht="30" customHeight="1">
      <c r="A211" s="132"/>
      <c r="B211" s="132">
        <v>671</v>
      </c>
      <c r="C211" s="127"/>
      <c r="D211" s="25">
        <v>2</v>
      </c>
      <c r="E211" s="26" t="s">
        <v>351</v>
      </c>
      <c r="F211" s="27" t="s">
        <v>352</v>
      </c>
      <c r="G211" s="30">
        <v>0</v>
      </c>
      <c r="H211" s="30">
        <v>0</v>
      </c>
      <c r="I211" s="30">
        <v>0</v>
      </c>
      <c r="J211" s="30">
        <v>15</v>
      </c>
      <c r="K211" s="29">
        <f t="shared" si="12"/>
        <v>15</v>
      </c>
      <c r="L211" s="28">
        <v>70</v>
      </c>
      <c r="M211" s="28">
        <v>4</v>
      </c>
      <c r="N211" s="6">
        <f t="shared" si="13"/>
        <v>4200</v>
      </c>
      <c r="O211" s="125"/>
      <c r="P211" s="42"/>
      <c r="Q211" s="13"/>
      <c r="R211" s="13"/>
      <c r="S211" s="42"/>
      <c r="T211" s="42"/>
      <c r="U211" s="36"/>
      <c r="V211" s="120"/>
      <c r="W211" s="119"/>
    </row>
    <row r="212" spans="1:23" s="18" customFormat="1" ht="30" customHeight="1">
      <c r="A212" s="112"/>
      <c r="B212" s="112">
        <v>671</v>
      </c>
      <c r="C212" s="128"/>
      <c r="D212" s="25">
        <v>3</v>
      </c>
      <c r="E212" s="26" t="s">
        <v>210</v>
      </c>
      <c r="F212" s="27" t="s">
        <v>353</v>
      </c>
      <c r="G212" s="30">
        <v>4</v>
      </c>
      <c r="H212" s="30">
        <v>0</v>
      </c>
      <c r="I212" s="30">
        <v>0</v>
      </c>
      <c r="J212" s="30">
        <v>0</v>
      </c>
      <c r="K212" s="29">
        <f t="shared" si="12"/>
        <v>4</v>
      </c>
      <c r="L212" s="28">
        <v>70</v>
      </c>
      <c r="M212" s="28">
        <v>30</v>
      </c>
      <c r="N212" s="6">
        <f t="shared" si="13"/>
        <v>8400</v>
      </c>
      <c r="O212" s="116"/>
      <c r="P212" s="42">
        <v>5</v>
      </c>
      <c r="Q212" s="13"/>
      <c r="R212" s="13">
        <v>3</v>
      </c>
      <c r="S212" s="42"/>
      <c r="T212" s="42"/>
      <c r="U212" s="36"/>
      <c r="V212" s="110"/>
      <c r="W212" s="118"/>
    </row>
    <row r="213" spans="1:23" s="18" customFormat="1" ht="30" customHeight="1">
      <c r="A213" s="111">
        <v>79</v>
      </c>
      <c r="B213" s="121">
        <v>672</v>
      </c>
      <c r="C213" s="113" t="s">
        <v>354</v>
      </c>
      <c r="D213" s="25">
        <v>1</v>
      </c>
      <c r="E213" s="26" t="s">
        <v>355</v>
      </c>
      <c r="F213" s="27" t="s">
        <v>353</v>
      </c>
      <c r="G213" s="30">
        <v>5</v>
      </c>
      <c r="H213" s="30">
        <v>0</v>
      </c>
      <c r="I213" s="30">
        <v>0</v>
      </c>
      <c r="J213" s="30">
        <v>20</v>
      </c>
      <c r="K213" s="29">
        <f t="shared" si="12"/>
        <v>25</v>
      </c>
      <c r="L213" s="28">
        <v>70</v>
      </c>
      <c r="M213" s="28">
        <v>20</v>
      </c>
      <c r="N213" s="6">
        <f t="shared" si="13"/>
        <v>35000</v>
      </c>
      <c r="O213" s="115">
        <f>N214+N213</f>
        <v>39550</v>
      </c>
      <c r="P213" s="42"/>
      <c r="Q213" s="13"/>
      <c r="R213" s="13"/>
      <c r="S213" s="42"/>
      <c r="T213" s="42"/>
      <c r="U213" s="46"/>
      <c r="V213" s="109" t="s">
        <v>356</v>
      </c>
      <c r="W213" s="117">
        <f>IF(V213="","",O213)</f>
        <v>39550</v>
      </c>
    </row>
    <row r="214" spans="1:23" s="18" customFormat="1" ht="30" customHeight="1">
      <c r="A214" s="112"/>
      <c r="B214" s="123"/>
      <c r="C214" s="114"/>
      <c r="D214" s="25">
        <v>3</v>
      </c>
      <c r="E214" s="26" t="s">
        <v>210</v>
      </c>
      <c r="F214" s="32" t="s">
        <v>214</v>
      </c>
      <c r="G214" s="30">
        <v>5</v>
      </c>
      <c r="H214" s="30">
        <v>0</v>
      </c>
      <c r="I214" s="30">
        <v>0</v>
      </c>
      <c r="J214" s="30">
        <v>0</v>
      </c>
      <c r="K214" s="29">
        <f t="shared" si="12"/>
        <v>5</v>
      </c>
      <c r="L214" s="28">
        <v>70</v>
      </c>
      <c r="M214" s="28">
        <v>13</v>
      </c>
      <c r="N214" s="6">
        <f t="shared" si="13"/>
        <v>4550</v>
      </c>
      <c r="O214" s="116"/>
      <c r="P214" s="42">
        <v>3</v>
      </c>
      <c r="Q214" s="13">
        <v>1</v>
      </c>
      <c r="R214" s="13"/>
      <c r="S214" s="42"/>
      <c r="T214" s="42"/>
      <c r="U214" s="24"/>
      <c r="V214" s="110"/>
      <c r="W214" s="118"/>
    </row>
    <row r="215" spans="1:23" s="18" customFormat="1" ht="24" customHeight="1">
      <c r="A215" s="121">
        <v>109</v>
      </c>
      <c r="B215" s="121">
        <v>673</v>
      </c>
      <c r="C215" s="113" t="s">
        <v>357</v>
      </c>
      <c r="D215" s="25">
        <v>1</v>
      </c>
      <c r="E215" s="26" t="s">
        <v>307</v>
      </c>
      <c r="F215" s="27" t="s">
        <v>358</v>
      </c>
      <c r="G215" s="30">
        <v>3</v>
      </c>
      <c r="H215" s="30">
        <v>5</v>
      </c>
      <c r="I215" s="30">
        <v>0</v>
      </c>
      <c r="J215" s="30">
        <v>21</v>
      </c>
      <c r="K215" s="29">
        <f t="shared" si="12"/>
        <v>29</v>
      </c>
      <c r="L215" s="28">
        <v>70</v>
      </c>
      <c r="M215" s="28">
        <v>5</v>
      </c>
      <c r="N215" s="6">
        <f t="shared" si="13"/>
        <v>10150</v>
      </c>
      <c r="O215" s="115">
        <f>N219+N217+N216+N215+N218</f>
        <v>45430</v>
      </c>
      <c r="P215" s="42"/>
      <c r="Q215" s="13"/>
      <c r="R215" s="13"/>
      <c r="S215" s="42"/>
      <c r="T215" s="42"/>
      <c r="U215" s="24"/>
      <c r="V215" s="109"/>
      <c r="W215" s="117" t="str">
        <f>IF(V215="","",O215)</f>
        <v/>
      </c>
    </row>
    <row r="216" spans="1:23" s="18" customFormat="1" ht="24" customHeight="1">
      <c r="A216" s="122">
        <v>109</v>
      </c>
      <c r="B216" s="122"/>
      <c r="C216" s="124"/>
      <c r="D216" s="25">
        <v>2</v>
      </c>
      <c r="E216" s="26" t="s">
        <v>359</v>
      </c>
      <c r="F216" s="27" t="s">
        <v>360</v>
      </c>
      <c r="G216" s="30">
        <v>3</v>
      </c>
      <c r="H216" s="30">
        <v>5</v>
      </c>
      <c r="I216" s="30">
        <v>0</v>
      </c>
      <c r="J216" s="30">
        <v>21</v>
      </c>
      <c r="K216" s="29">
        <f t="shared" ref="K216:K279" si="14">SUM(G216:J216)</f>
        <v>29</v>
      </c>
      <c r="L216" s="28">
        <v>70</v>
      </c>
      <c r="M216" s="28">
        <v>5</v>
      </c>
      <c r="N216" s="6">
        <f t="shared" si="13"/>
        <v>10150</v>
      </c>
      <c r="O216" s="125"/>
      <c r="P216" s="42"/>
      <c r="Q216" s="13"/>
      <c r="R216" s="13"/>
      <c r="S216" s="42"/>
      <c r="T216" s="42"/>
      <c r="U216" s="24"/>
      <c r="V216" s="120"/>
      <c r="W216" s="119"/>
    </row>
    <row r="217" spans="1:23" s="18" customFormat="1" ht="24" customHeight="1">
      <c r="A217" s="122">
        <v>109</v>
      </c>
      <c r="B217" s="122"/>
      <c r="C217" s="124"/>
      <c r="D217" s="25">
        <v>2</v>
      </c>
      <c r="E217" s="26" t="s">
        <v>361</v>
      </c>
      <c r="F217" s="27" t="s">
        <v>362</v>
      </c>
      <c r="G217" s="30">
        <v>3</v>
      </c>
      <c r="H217" s="30">
        <v>5</v>
      </c>
      <c r="I217" s="30">
        <v>0</v>
      </c>
      <c r="J217" s="30">
        <v>21</v>
      </c>
      <c r="K217" s="29">
        <f t="shared" si="14"/>
        <v>29</v>
      </c>
      <c r="L217" s="28">
        <v>70</v>
      </c>
      <c r="M217" s="28">
        <v>5</v>
      </c>
      <c r="N217" s="6">
        <f t="shared" si="13"/>
        <v>10150</v>
      </c>
      <c r="O217" s="125"/>
      <c r="P217" s="42"/>
      <c r="Q217" s="13"/>
      <c r="R217" s="13"/>
      <c r="S217" s="42"/>
      <c r="T217" s="42"/>
      <c r="U217" s="24"/>
      <c r="V217" s="120"/>
      <c r="W217" s="119"/>
    </row>
    <row r="218" spans="1:23" s="18" customFormat="1" ht="24" customHeight="1">
      <c r="A218" s="122">
        <v>109</v>
      </c>
      <c r="B218" s="122"/>
      <c r="C218" s="124"/>
      <c r="D218" s="25">
        <v>2</v>
      </c>
      <c r="E218" s="26" t="s">
        <v>359</v>
      </c>
      <c r="F218" s="79" t="s">
        <v>321</v>
      </c>
      <c r="G218" s="30">
        <v>3</v>
      </c>
      <c r="H218" s="30">
        <v>5</v>
      </c>
      <c r="I218" s="30">
        <v>0</v>
      </c>
      <c r="J218" s="30">
        <v>21</v>
      </c>
      <c r="K218" s="29">
        <f t="shared" si="14"/>
        <v>29</v>
      </c>
      <c r="L218" s="28">
        <v>70</v>
      </c>
      <c r="M218" s="28">
        <v>5</v>
      </c>
      <c r="N218" s="6">
        <f t="shared" si="13"/>
        <v>10150</v>
      </c>
      <c r="O218" s="125"/>
      <c r="P218" s="42"/>
      <c r="Q218" s="13"/>
      <c r="R218" s="13"/>
      <c r="S218" s="42"/>
      <c r="T218" s="42"/>
      <c r="U218" s="44"/>
      <c r="V218" s="120"/>
      <c r="W218" s="119"/>
    </row>
    <row r="219" spans="1:23" s="18" customFormat="1" ht="30" customHeight="1">
      <c r="A219" s="123">
        <v>109</v>
      </c>
      <c r="B219" s="123"/>
      <c r="C219" s="114"/>
      <c r="D219" s="25">
        <v>3</v>
      </c>
      <c r="E219" s="26" t="s">
        <v>210</v>
      </c>
      <c r="F219" s="79" t="s">
        <v>363</v>
      </c>
      <c r="G219" s="30">
        <v>3</v>
      </c>
      <c r="H219" s="30">
        <v>0</v>
      </c>
      <c r="I219" s="30">
        <v>0</v>
      </c>
      <c r="J219" s="30">
        <v>0</v>
      </c>
      <c r="K219" s="29">
        <f t="shared" si="14"/>
        <v>3</v>
      </c>
      <c r="L219" s="28">
        <v>70</v>
      </c>
      <c r="M219" s="28">
        <v>23</v>
      </c>
      <c r="N219" s="6">
        <f t="shared" si="13"/>
        <v>4830</v>
      </c>
      <c r="O219" s="116"/>
      <c r="P219" s="42">
        <v>5</v>
      </c>
      <c r="Q219" s="13"/>
      <c r="R219" s="13"/>
      <c r="S219" s="42"/>
      <c r="T219" s="42"/>
      <c r="U219" s="44"/>
      <c r="V219" s="110"/>
      <c r="W219" s="118"/>
    </row>
    <row r="220" spans="1:23" s="18" customFormat="1" ht="30" customHeight="1">
      <c r="A220" s="111">
        <v>80</v>
      </c>
      <c r="B220" s="121">
        <v>674</v>
      </c>
      <c r="C220" s="113" t="s">
        <v>364</v>
      </c>
      <c r="D220" s="25">
        <v>2</v>
      </c>
      <c r="E220" s="26" t="s">
        <v>365</v>
      </c>
      <c r="F220" s="27" t="s">
        <v>214</v>
      </c>
      <c r="G220" s="30">
        <v>4</v>
      </c>
      <c r="H220" s="30">
        <v>0</v>
      </c>
      <c r="I220" s="30">
        <v>0</v>
      </c>
      <c r="J220" s="30">
        <v>11</v>
      </c>
      <c r="K220" s="29">
        <f t="shared" si="14"/>
        <v>15</v>
      </c>
      <c r="L220" s="28">
        <v>70</v>
      </c>
      <c r="M220" s="28">
        <v>43</v>
      </c>
      <c r="N220" s="6">
        <f t="shared" si="13"/>
        <v>45150</v>
      </c>
      <c r="O220" s="115">
        <f>SUM(N220:N221)</f>
        <v>72240</v>
      </c>
      <c r="P220" s="42"/>
      <c r="Q220" s="13"/>
      <c r="R220" s="13"/>
      <c r="S220" s="42"/>
      <c r="T220" s="42"/>
      <c r="U220" s="46"/>
      <c r="V220" s="109" t="s">
        <v>366</v>
      </c>
      <c r="W220" s="117">
        <f>IF(V220="","",O220)</f>
        <v>72240</v>
      </c>
    </row>
    <row r="221" spans="1:23" s="18" customFormat="1" ht="30" customHeight="1">
      <c r="A221" s="112"/>
      <c r="B221" s="123"/>
      <c r="C221" s="114"/>
      <c r="D221" s="25">
        <v>3</v>
      </c>
      <c r="E221" s="26" t="s">
        <v>210</v>
      </c>
      <c r="F221" s="27" t="s">
        <v>214</v>
      </c>
      <c r="G221" s="30">
        <v>9</v>
      </c>
      <c r="H221" s="30">
        <v>0</v>
      </c>
      <c r="I221" s="30">
        <v>0</v>
      </c>
      <c r="J221" s="30">
        <v>0</v>
      </c>
      <c r="K221" s="29">
        <f t="shared" si="14"/>
        <v>9</v>
      </c>
      <c r="L221" s="28">
        <v>70</v>
      </c>
      <c r="M221" s="28">
        <v>43</v>
      </c>
      <c r="N221" s="6">
        <f t="shared" si="13"/>
        <v>27090</v>
      </c>
      <c r="O221" s="116"/>
      <c r="P221" s="42"/>
      <c r="Q221" s="13"/>
      <c r="R221" s="13"/>
      <c r="S221" s="42"/>
      <c r="T221" s="42"/>
      <c r="U221" s="45"/>
      <c r="V221" s="110"/>
      <c r="W221" s="118"/>
    </row>
    <row r="222" spans="1:23" s="18" customFormat="1" ht="30" customHeight="1">
      <c r="A222" s="111">
        <v>81</v>
      </c>
      <c r="B222" s="121">
        <v>675</v>
      </c>
      <c r="C222" s="113" t="s">
        <v>367</v>
      </c>
      <c r="D222" s="25">
        <v>2</v>
      </c>
      <c r="E222" s="26" t="s">
        <v>333</v>
      </c>
      <c r="F222" s="27" t="s">
        <v>284</v>
      </c>
      <c r="G222" s="28">
        <v>4</v>
      </c>
      <c r="H222" s="28">
        <v>3</v>
      </c>
      <c r="I222" s="28">
        <v>0</v>
      </c>
      <c r="J222" s="28">
        <v>33</v>
      </c>
      <c r="K222" s="29">
        <f t="shared" si="14"/>
        <v>40</v>
      </c>
      <c r="L222" s="28">
        <v>70</v>
      </c>
      <c r="M222" s="28">
        <v>3</v>
      </c>
      <c r="N222" s="6">
        <f t="shared" si="13"/>
        <v>8400</v>
      </c>
      <c r="O222" s="115">
        <f>SUM(N222:N226)</f>
        <v>47320</v>
      </c>
      <c r="P222" s="42"/>
      <c r="Q222" s="13"/>
      <c r="R222" s="13"/>
      <c r="S222" s="42"/>
      <c r="T222" s="42"/>
      <c r="U222" s="45"/>
      <c r="V222" s="109" t="s">
        <v>368</v>
      </c>
      <c r="W222" s="117">
        <f>IF(V222="","",O222)</f>
        <v>47320</v>
      </c>
    </row>
    <row r="223" spans="1:23" s="18" customFormat="1" ht="30" customHeight="1">
      <c r="A223" s="132"/>
      <c r="B223" s="122"/>
      <c r="C223" s="124"/>
      <c r="D223" s="25">
        <v>2</v>
      </c>
      <c r="E223" s="26" t="s">
        <v>333</v>
      </c>
      <c r="F223" s="27" t="s">
        <v>369</v>
      </c>
      <c r="G223" s="28">
        <v>4</v>
      </c>
      <c r="H223" s="28">
        <v>3</v>
      </c>
      <c r="I223" s="28">
        <v>0</v>
      </c>
      <c r="J223" s="28">
        <v>33</v>
      </c>
      <c r="K223" s="29">
        <f t="shared" si="14"/>
        <v>40</v>
      </c>
      <c r="L223" s="28">
        <v>70</v>
      </c>
      <c r="M223" s="28">
        <v>5</v>
      </c>
      <c r="N223" s="6">
        <f t="shared" si="13"/>
        <v>14000</v>
      </c>
      <c r="O223" s="125"/>
      <c r="P223" s="42"/>
      <c r="Q223" s="13"/>
      <c r="R223" s="13"/>
      <c r="S223" s="42"/>
      <c r="T223" s="42"/>
      <c r="U223" s="45"/>
      <c r="V223" s="120"/>
      <c r="W223" s="119"/>
    </row>
    <row r="224" spans="1:23" s="18" customFormat="1" ht="30" customHeight="1">
      <c r="A224" s="132"/>
      <c r="B224" s="122"/>
      <c r="C224" s="124"/>
      <c r="D224" s="25">
        <v>2</v>
      </c>
      <c r="E224" s="26" t="s">
        <v>370</v>
      </c>
      <c r="F224" s="27" t="s">
        <v>371</v>
      </c>
      <c r="G224" s="28">
        <v>4</v>
      </c>
      <c r="H224" s="28">
        <v>3</v>
      </c>
      <c r="I224" s="28">
        <v>0</v>
      </c>
      <c r="J224" s="28">
        <v>33</v>
      </c>
      <c r="K224" s="29">
        <f>SUM(G224:J224)</f>
        <v>40</v>
      </c>
      <c r="L224" s="28">
        <v>70</v>
      </c>
      <c r="M224" s="28">
        <v>3</v>
      </c>
      <c r="N224" s="6">
        <f>K224*M224*L224</f>
        <v>8400</v>
      </c>
      <c r="O224" s="125"/>
      <c r="P224" s="42"/>
      <c r="Q224" s="13"/>
      <c r="R224" s="13"/>
      <c r="S224" s="42"/>
      <c r="T224" s="42"/>
      <c r="U224" s="45"/>
      <c r="V224" s="120"/>
      <c r="W224" s="119"/>
    </row>
    <row r="225" spans="1:23" s="18" customFormat="1" ht="30" customHeight="1">
      <c r="A225" s="132"/>
      <c r="B225" s="122"/>
      <c r="C225" s="124"/>
      <c r="D225" s="25">
        <v>2</v>
      </c>
      <c r="E225" s="26" t="s">
        <v>372</v>
      </c>
      <c r="F225" s="27" t="s">
        <v>373</v>
      </c>
      <c r="G225" s="28">
        <v>4</v>
      </c>
      <c r="H225" s="28">
        <v>3</v>
      </c>
      <c r="I225" s="28">
        <v>0</v>
      </c>
      <c r="J225" s="28">
        <v>33</v>
      </c>
      <c r="K225" s="29">
        <f>SUM(G225:J225)</f>
        <v>40</v>
      </c>
      <c r="L225" s="28">
        <v>70</v>
      </c>
      <c r="M225" s="28">
        <v>3</v>
      </c>
      <c r="N225" s="6">
        <f>K225*M225*L225</f>
        <v>8400</v>
      </c>
      <c r="O225" s="125"/>
      <c r="P225" s="42"/>
      <c r="Q225" s="13"/>
      <c r="R225" s="13"/>
      <c r="S225" s="42"/>
      <c r="T225" s="42"/>
      <c r="U225" s="45"/>
      <c r="V225" s="120"/>
      <c r="W225" s="119"/>
    </row>
    <row r="226" spans="1:23" s="18" customFormat="1" ht="30" customHeight="1">
      <c r="A226" s="112"/>
      <c r="B226" s="123"/>
      <c r="C226" s="114"/>
      <c r="D226" s="25">
        <v>3</v>
      </c>
      <c r="E226" s="26" t="s">
        <v>210</v>
      </c>
      <c r="F226" s="32" t="s">
        <v>374</v>
      </c>
      <c r="G226" s="28">
        <v>4</v>
      </c>
      <c r="H226" s="28">
        <v>0</v>
      </c>
      <c r="I226" s="28">
        <v>0</v>
      </c>
      <c r="J226" s="28">
        <v>0</v>
      </c>
      <c r="K226" s="29">
        <f t="shared" si="14"/>
        <v>4</v>
      </c>
      <c r="L226" s="28">
        <v>70</v>
      </c>
      <c r="M226" s="28">
        <v>29</v>
      </c>
      <c r="N226" s="6">
        <f t="shared" si="13"/>
        <v>8120</v>
      </c>
      <c r="O226" s="116"/>
      <c r="P226" s="42">
        <v>4</v>
      </c>
      <c r="Q226" s="13"/>
      <c r="R226" s="13"/>
      <c r="S226" s="42"/>
      <c r="T226" s="42"/>
      <c r="U226" s="45"/>
      <c r="V226" s="110"/>
      <c r="W226" s="118"/>
    </row>
    <row r="227" spans="1:23" s="18" customFormat="1" ht="32.25" customHeight="1">
      <c r="A227" s="47">
        <v>82</v>
      </c>
      <c r="B227" s="48">
        <v>676</v>
      </c>
      <c r="C227" s="8" t="s">
        <v>375</v>
      </c>
      <c r="D227" s="25">
        <v>3</v>
      </c>
      <c r="E227" s="26" t="s">
        <v>210</v>
      </c>
      <c r="F227" s="32" t="s">
        <v>214</v>
      </c>
      <c r="G227" s="28">
        <v>8</v>
      </c>
      <c r="H227" s="28">
        <v>0</v>
      </c>
      <c r="I227" s="28">
        <v>0</v>
      </c>
      <c r="J227" s="28">
        <v>0</v>
      </c>
      <c r="K227" s="29">
        <f t="shared" si="14"/>
        <v>8</v>
      </c>
      <c r="L227" s="28">
        <v>70</v>
      </c>
      <c r="M227" s="28">
        <v>43</v>
      </c>
      <c r="N227" s="6">
        <f t="shared" si="13"/>
        <v>24080</v>
      </c>
      <c r="O227" s="49">
        <f>N227</f>
        <v>24080</v>
      </c>
      <c r="P227" s="42">
        <v>4</v>
      </c>
      <c r="Q227" s="13"/>
      <c r="R227" s="13"/>
      <c r="S227" s="42"/>
      <c r="T227" s="42"/>
      <c r="U227" s="45"/>
      <c r="V227" s="50" t="s">
        <v>376</v>
      </c>
      <c r="W227" s="67">
        <f>IF(V227="","",O227)</f>
        <v>24080</v>
      </c>
    </row>
    <row r="228" spans="1:23" s="18" customFormat="1" ht="30" customHeight="1">
      <c r="A228" s="111">
        <v>83</v>
      </c>
      <c r="B228" s="121">
        <v>678</v>
      </c>
      <c r="C228" s="113" t="s">
        <v>377</v>
      </c>
      <c r="D228" s="37">
        <v>1</v>
      </c>
      <c r="E228" s="38" t="s">
        <v>216</v>
      </c>
      <c r="F228" s="32" t="s">
        <v>337</v>
      </c>
      <c r="G228" s="28">
        <v>5</v>
      </c>
      <c r="H228" s="28">
        <v>2</v>
      </c>
      <c r="I228" s="28">
        <v>0</v>
      </c>
      <c r="J228" s="28">
        <v>21</v>
      </c>
      <c r="K228" s="29">
        <f t="shared" si="14"/>
        <v>28</v>
      </c>
      <c r="L228" s="28">
        <v>70</v>
      </c>
      <c r="M228" s="28">
        <v>10</v>
      </c>
      <c r="N228" s="6">
        <f t="shared" si="13"/>
        <v>19600</v>
      </c>
      <c r="O228" s="115">
        <f>SUM(N228:N229)</f>
        <v>31150</v>
      </c>
      <c r="P228" s="42"/>
      <c r="Q228" s="13"/>
      <c r="R228" s="13"/>
      <c r="S228" s="42"/>
      <c r="T228" s="42"/>
      <c r="U228" s="46"/>
      <c r="V228" s="109" t="s">
        <v>378</v>
      </c>
      <c r="W228" s="117">
        <f>IF(V228="","",O228)</f>
        <v>31150</v>
      </c>
    </row>
    <row r="229" spans="1:23" s="18" customFormat="1" ht="30" customHeight="1">
      <c r="A229" s="112"/>
      <c r="B229" s="123"/>
      <c r="C229" s="114"/>
      <c r="D229" s="25">
        <v>3</v>
      </c>
      <c r="E229" s="26" t="s">
        <v>210</v>
      </c>
      <c r="F229" s="32" t="s">
        <v>214</v>
      </c>
      <c r="G229" s="28">
        <v>5</v>
      </c>
      <c r="H229" s="28">
        <v>0</v>
      </c>
      <c r="I229" s="28">
        <v>0</v>
      </c>
      <c r="J229" s="28">
        <v>0</v>
      </c>
      <c r="K229" s="29">
        <f t="shared" si="14"/>
        <v>5</v>
      </c>
      <c r="L229" s="28">
        <v>70</v>
      </c>
      <c r="M229" s="28">
        <v>33</v>
      </c>
      <c r="N229" s="6">
        <f t="shared" si="13"/>
        <v>11550</v>
      </c>
      <c r="O229" s="116"/>
      <c r="P229" s="42">
        <v>2</v>
      </c>
      <c r="Q229" s="13"/>
      <c r="R229" s="13"/>
      <c r="S229" s="42"/>
      <c r="T229" s="42"/>
      <c r="U229" s="40"/>
      <c r="V229" s="110"/>
      <c r="W229" s="118"/>
    </row>
    <row r="230" spans="1:23" s="18" customFormat="1" ht="24.95" customHeight="1">
      <c r="A230" s="111">
        <v>84</v>
      </c>
      <c r="B230" s="111">
        <v>679</v>
      </c>
      <c r="C230" s="113" t="s">
        <v>379</v>
      </c>
      <c r="D230" s="25">
        <v>2</v>
      </c>
      <c r="E230" s="26" t="s">
        <v>380</v>
      </c>
      <c r="F230" s="32" t="s">
        <v>381</v>
      </c>
      <c r="G230" s="28">
        <v>0</v>
      </c>
      <c r="H230" s="28">
        <v>2</v>
      </c>
      <c r="I230" s="28">
        <v>0</v>
      </c>
      <c r="J230" s="28">
        <v>19</v>
      </c>
      <c r="K230" s="29">
        <f t="shared" si="14"/>
        <v>21</v>
      </c>
      <c r="L230" s="28">
        <v>70</v>
      </c>
      <c r="M230" s="28">
        <v>5</v>
      </c>
      <c r="N230" s="6">
        <f t="shared" si="13"/>
        <v>7350</v>
      </c>
      <c r="O230" s="115">
        <f>SUM(N230:N233)</f>
        <v>30240</v>
      </c>
      <c r="P230" s="42"/>
      <c r="Q230" s="13"/>
      <c r="R230" s="13"/>
      <c r="S230" s="42"/>
      <c r="T230" s="42"/>
      <c r="U230" s="41"/>
      <c r="V230" s="109"/>
      <c r="W230" s="117" t="str">
        <f>IF(V230="","",O230)</f>
        <v/>
      </c>
    </row>
    <row r="231" spans="1:23" s="18" customFormat="1" ht="32.1" customHeight="1">
      <c r="A231" s="132"/>
      <c r="B231" s="132">
        <v>679</v>
      </c>
      <c r="C231" s="124"/>
      <c r="D231" s="25">
        <v>2</v>
      </c>
      <c r="E231" s="26" t="s">
        <v>382</v>
      </c>
      <c r="F231" s="32" t="s">
        <v>383</v>
      </c>
      <c r="G231" s="28">
        <v>0</v>
      </c>
      <c r="H231" s="28">
        <v>2</v>
      </c>
      <c r="I231" s="28">
        <v>0</v>
      </c>
      <c r="J231" s="28">
        <v>19</v>
      </c>
      <c r="K231" s="29">
        <f t="shared" si="14"/>
        <v>21</v>
      </c>
      <c r="L231" s="28">
        <v>70</v>
      </c>
      <c r="M231" s="28">
        <v>5</v>
      </c>
      <c r="N231" s="6">
        <f t="shared" si="13"/>
        <v>7350</v>
      </c>
      <c r="O231" s="125"/>
      <c r="P231" s="42"/>
      <c r="Q231" s="13"/>
      <c r="R231" s="13"/>
      <c r="S231" s="42"/>
      <c r="T231" s="42"/>
      <c r="U231" s="41"/>
      <c r="V231" s="120"/>
      <c r="W231" s="119"/>
    </row>
    <row r="232" spans="1:23" s="18" customFormat="1" ht="32.1" customHeight="1">
      <c r="A232" s="132"/>
      <c r="B232" s="132">
        <v>679</v>
      </c>
      <c r="C232" s="124"/>
      <c r="D232" s="25">
        <v>2</v>
      </c>
      <c r="E232" s="26" t="s">
        <v>384</v>
      </c>
      <c r="F232" s="32" t="s">
        <v>385</v>
      </c>
      <c r="G232" s="28">
        <v>0</v>
      </c>
      <c r="H232" s="28">
        <v>2</v>
      </c>
      <c r="I232" s="28">
        <v>0</v>
      </c>
      <c r="J232" s="28">
        <v>19</v>
      </c>
      <c r="K232" s="29">
        <f t="shared" si="14"/>
        <v>21</v>
      </c>
      <c r="L232" s="28">
        <v>70</v>
      </c>
      <c r="M232" s="28">
        <v>5</v>
      </c>
      <c r="N232" s="6">
        <f t="shared" si="13"/>
        <v>7350</v>
      </c>
      <c r="O232" s="125"/>
      <c r="P232" s="42"/>
      <c r="Q232" s="13"/>
      <c r="R232" s="13"/>
      <c r="S232" s="42"/>
      <c r="T232" s="42"/>
      <c r="U232" s="41"/>
      <c r="V232" s="120"/>
      <c r="W232" s="119"/>
    </row>
    <row r="233" spans="1:23" s="18" customFormat="1" ht="32.1" customHeight="1">
      <c r="A233" s="112"/>
      <c r="B233" s="112">
        <v>679</v>
      </c>
      <c r="C233" s="114"/>
      <c r="D233" s="25">
        <v>3</v>
      </c>
      <c r="E233" s="26" t="s">
        <v>210</v>
      </c>
      <c r="F233" s="32" t="s">
        <v>214</v>
      </c>
      <c r="G233" s="28">
        <v>3</v>
      </c>
      <c r="H233" s="28">
        <v>0</v>
      </c>
      <c r="I233" s="28">
        <v>0</v>
      </c>
      <c r="J233" s="28">
        <v>0</v>
      </c>
      <c r="K233" s="29">
        <f t="shared" si="14"/>
        <v>3</v>
      </c>
      <c r="L233" s="28">
        <v>70</v>
      </c>
      <c r="M233" s="28">
        <v>39</v>
      </c>
      <c r="N233" s="6">
        <f t="shared" si="13"/>
        <v>8190</v>
      </c>
      <c r="O233" s="116"/>
      <c r="P233" s="42">
        <v>7</v>
      </c>
      <c r="Q233" s="13"/>
      <c r="R233" s="13"/>
      <c r="S233" s="42"/>
      <c r="T233" s="42"/>
      <c r="U233" s="41"/>
      <c r="V233" s="110"/>
      <c r="W233" s="118"/>
    </row>
    <row r="234" spans="1:23" s="18" customFormat="1" ht="32.1" customHeight="1">
      <c r="A234" s="111">
        <v>108</v>
      </c>
      <c r="B234" s="111">
        <v>680</v>
      </c>
      <c r="C234" s="113" t="s">
        <v>386</v>
      </c>
      <c r="D234" s="25">
        <v>1</v>
      </c>
      <c r="E234" s="26" t="s">
        <v>307</v>
      </c>
      <c r="F234" s="80" t="s">
        <v>286</v>
      </c>
      <c r="G234" s="30">
        <v>2</v>
      </c>
      <c r="H234" s="30">
        <v>0</v>
      </c>
      <c r="I234" s="30">
        <v>0</v>
      </c>
      <c r="J234" s="30">
        <v>32</v>
      </c>
      <c r="K234" s="29">
        <f t="shared" si="14"/>
        <v>34</v>
      </c>
      <c r="L234" s="28">
        <v>70</v>
      </c>
      <c r="M234" s="28">
        <v>13</v>
      </c>
      <c r="N234" s="6">
        <f t="shared" si="13"/>
        <v>30940</v>
      </c>
      <c r="O234" s="115">
        <f>N234+N236+N235</f>
        <v>83160</v>
      </c>
      <c r="P234" s="42"/>
      <c r="Q234" s="13"/>
      <c r="R234" s="13"/>
      <c r="S234" s="42"/>
      <c r="T234" s="42"/>
      <c r="U234" s="71"/>
      <c r="V234" s="109" t="s">
        <v>387</v>
      </c>
      <c r="W234" s="117">
        <f>IF(V234="","",O234)</f>
        <v>83160</v>
      </c>
    </row>
    <row r="235" spans="1:23" s="18" customFormat="1" ht="32.1" customHeight="1">
      <c r="A235" s="132"/>
      <c r="B235" s="132">
        <v>680</v>
      </c>
      <c r="C235" s="124"/>
      <c r="D235" s="37">
        <v>2</v>
      </c>
      <c r="E235" s="58" t="s">
        <v>388</v>
      </c>
      <c r="F235" s="27" t="s">
        <v>389</v>
      </c>
      <c r="G235" s="30">
        <v>0</v>
      </c>
      <c r="H235" s="30">
        <v>0</v>
      </c>
      <c r="I235" s="30">
        <v>0</v>
      </c>
      <c r="J235" s="30">
        <v>22</v>
      </c>
      <c r="K235" s="29">
        <f t="shared" si="14"/>
        <v>22</v>
      </c>
      <c r="L235" s="28">
        <v>70</v>
      </c>
      <c r="M235" s="28">
        <v>30</v>
      </c>
      <c r="N235" s="6">
        <f t="shared" si="13"/>
        <v>46200</v>
      </c>
      <c r="O235" s="125"/>
      <c r="P235" s="42"/>
      <c r="Q235" s="13"/>
      <c r="R235" s="13"/>
      <c r="S235" s="42"/>
      <c r="T235" s="42"/>
      <c r="U235" s="71"/>
      <c r="V235" s="120"/>
      <c r="W235" s="119"/>
    </row>
    <row r="236" spans="1:23" s="18" customFormat="1" ht="32.1" customHeight="1">
      <c r="A236" s="112"/>
      <c r="B236" s="112">
        <v>680</v>
      </c>
      <c r="C236" s="114"/>
      <c r="D236" s="25">
        <v>3</v>
      </c>
      <c r="E236" s="26" t="s">
        <v>210</v>
      </c>
      <c r="F236" s="27" t="s">
        <v>214</v>
      </c>
      <c r="G236" s="30">
        <v>2</v>
      </c>
      <c r="H236" s="30">
        <v>0</v>
      </c>
      <c r="I236" s="30">
        <v>0</v>
      </c>
      <c r="J236" s="30">
        <v>0</v>
      </c>
      <c r="K236" s="29">
        <f t="shared" si="14"/>
        <v>2</v>
      </c>
      <c r="L236" s="28">
        <v>70</v>
      </c>
      <c r="M236" s="28">
        <v>43</v>
      </c>
      <c r="N236" s="6">
        <f t="shared" si="13"/>
        <v>6020</v>
      </c>
      <c r="O236" s="116"/>
      <c r="P236" s="42">
        <v>2</v>
      </c>
      <c r="Q236" s="13"/>
      <c r="R236" s="13"/>
      <c r="S236" s="42"/>
      <c r="T236" s="42"/>
      <c r="U236" s="71"/>
      <c r="V236" s="110"/>
      <c r="W236" s="118"/>
    </row>
    <row r="237" spans="1:23" s="18" customFormat="1" ht="24.95" customHeight="1">
      <c r="A237" s="111">
        <v>85</v>
      </c>
      <c r="B237" s="111">
        <v>681</v>
      </c>
      <c r="C237" s="113" t="s">
        <v>390</v>
      </c>
      <c r="D237" s="25">
        <v>1</v>
      </c>
      <c r="E237" s="26" t="s">
        <v>290</v>
      </c>
      <c r="F237" s="27" t="s">
        <v>252</v>
      </c>
      <c r="G237" s="30">
        <v>0</v>
      </c>
      <c r="H237" s="30">
        <v>2</v>
      </c>
      <c r="I237" s="30">
        <v>1</v>
      </c>
      <c r="J237" s="30">
        <v>25</v>
      </c>
      <c r="K237" s="29">
        <f t="shared" si="14"/>
        <v>28</v>
      </c>
      <c r="L237" s="28">
        <v>70</v>
      </c>
      <c r="M237" s="28">
        <v>23</v>
      </c>
      <c r="N237" s="6">
        <f t="shared" si="13"/>
        <v>45080</v>
      </c>
      <c r="O237" s="115">
        <f>N237+N238</f>
        <v>72170</v>
      </c>
      <c r="P237" s="39"/>
      <c r="Q237" s="13"/>
      <c r="R237" s="13"/>
      <c r="S237" s="42"/>
      <c r="T237" s="42"/>
      <c r="U237" s="71"/>
      <c r="V237" s="109" t="s">
        <v>391</v>
      </c>
      <c r="W237" s="117">
        <f>IF(V237="","",O237)</f>
        <v>72170</v>
      </c>
    </row>
    <row r="238" spans="1:23" s="18" customFormat="1" ht="30" customHeight="1">
      <c r="A238" s="112"/>
      <c r="B238" s="112">
        <v>681</v>
      </c>
      <c r="C238" s="114"/>
      <c r="D238" s="25">
        <v>3</v>
      </c>
      <c r="E238" s="26" t="s">
        <v>210</v>
      </c>
      <c r="F238" s="27" t="s">
        <v>214</v>
      </c>
      <c r="G238" s="30">
        <v>9</v>
      </c>
      <c r="H238" s="30">
        <v>0</v>
      </c>
      <c r="I238" s="30">
        <v>0</v>
      </c>
      <c r="J238" s="30">
        <v>0</v>
      </c>
      <c r="K238" s="29">
        <f t="shared" si="14"/>
        <v>9</v>
      </c>
      <c r="L238" s="28">
        <v>70</v>
      </c>
      <c r="M238" s="28">
        <v>43</v>
      </c>
      <c r="N238" s="6">
        <f t="shared" si="13"/>
        <v>27090</v>
      </c>
      <c r="O238" s="116"/>
      <c r="P238" s="42">
        <v>11</v>
      </c>
      <c r="Q238" s="13">
        <v>1</v>
      </c>
      <c r="R238" s="13"/>
      <c r="S238" s="42"/>
      <c r="T238" s="42"/>
      <c r="U238" s="71"/>
      <c r="V238" s="110"/>
      <c r="W238" s="118"/>
    </row>
    <row r="239" spans="1:23" s="18" customFormat="1" ht="36" customHeight="1">
      <c r="A239" s="47">
        <v>119</v>
      </c>
      <c r="B239" s="48">
        <v>682</v>
      </c>
      <c r="C239" s="8" t="s">
        <v>392</v>
      </c>
      <c r="D239" s="25">
        <v>3</v>
      </c>
      <c r="E239" s="26" t="s">
        <v>210</v>
      </c>
      <c r="F239" s="27" t="s">
        <v>214</v>
      </c>
      <c r="G239" s="30">
        <v>7</v>
      </c>
      <c r="H239" s="30">
        <v>0</v>
      </c>
      <c r="I239" s="30">
        <v>0</v>
      </c>
      <c r="J239" s="30">
        <v>0</v>
      </c>
      <c r="K239" s="29">
        <f t="shared" si="14"/>
        <v>7</v>
      </c>
      <c r="L239" s="28">
        <v>70</v>
      </c>
      <c r="M239" s="28">
        <v>43</v>
      </c>
      <c r="N239" s="6">
        <f t="shared" si="13"/>
        <v>21070</v>
      </c>
      <c r="O239" s="49">
        <f>N239</f>
        <v>21070</v>
      </c>
      <c r="P239" s="42">
        <v>10</v>
      </c>
      <c r="Q239" s="39"/>
      <c r="R239" s="13"/>
      <c r="S239" s="42"/>
      <c r="T239" s="42"/>
      <c r="U239" s="41"/>
      <c r="V239" s="50" t="s">
        <v>393</v>
      </c>
      <c r="W239" s="67">
        <f>IF(V239="","",O239)</f>
        <v>21070</v>
      </c>
    </row>
    <row r="240" spans="1:23" s="18" customFormat="1" ht="32.1" customHeight="1">
      <c r="A240" s="111">
        <v>86</v>
      </c>
      <c r="B240" s="111">
        <v>683</v>
      </c>
      <c r="C240" s="113" t="s">
        <v>394</v>
      </c>
      <c r="D240" s="25">
        <v>1</v>
      </c>
      <c r="E240" s="26" t="s">
        <v>307</v>
      </c>
      <c r="F240" s="27" t="s">
        <v>395</v>
      </c>
      <c r="G240" s="30">
        <v>0</v>
      </c>
      <c r="H240" s="30">
        <v>6</v>
      </c>
      <c r="I240" s="30">
        <v>0</v>
      </c>
      <c r="J240" s="30">
        <v>4</v>
      </c>
      <c r="K240" s="29">
        <f t="shared" si="14"/>
        <v>10</v>
      </c>
      <c r="L240" s="28">
        <v>70</v>
      </c>
      <c r="M240" s="28">
        <v>10</v>
      </c>
      <c r="N240" s="6">
        <f t="shared" si="13"/>
        <v>7000</v>
      </c>
      <c r="O240" s="115">
        <f>SUM(N240:N244)</f>
        <v>56140</v>
      </c>
      <c r="P240" s="42"/>
      <c r="Q240" s="13"/>
      <c r="R240" s="13"/>
      <c r="S240" s="42"/>
      <c r="T240" s="42"/>
      <c r="U240" s="24"/>
      <c r="V240" s="109" t="s">
        <v>396</v>
      </c>
      <c r="W240" s="117">
        <f>IF(V240="","",O240)</f>
        <v>56140</v>
      </c>
    </row>
    <row r="241" spans="1:23" s="18" customFormat="1" ht="32.1" customHeight="1">
      <c r="A241" s="132"/>
      <c r="B241" s="132">
        <v>683</v>
      </c>
      <c r="C241" s="124"/>
      <c r="D241" s="25">
        <v>2</v>
      </c>
      <c r="E241" s="26" t="s">
        <v>397</v>
      </c>
      <c r="F241" s="79">
        <v>42195</v>
      </c>
      <c r="G241" s="30">
        <v>0</v>
      </c>
      <c r="H241" s="30">
        <v>6</v>
      </c>
      <c r="I241" s="30">
        <v>0</v>
      </c>
      <c r="J241" s="30">
        <v>7</v>
      </c>
      <c r="K241" s="29">
        <f t="shared" si="14"/>
        <v>13</v>
      </c>
      <c r="L241" s="28">
        <v>70</v>
      </c>
      <c r="M241" s="28">
        <v>1</v>
      </c>
      <c r="N241" s="6">
        <f t="shared" si="13"/>
        <v>910</v>
      </c>
      <c r="O241" s="125"/>
      <c r="P241" s="42"/>
      <c r="Q241" s="13"/>
      <c r="R241" s="13"/>
      <c r="S241" s="42"/>
      <c r="T241" s="42"/>
      <c r="U241" s="24"/>
      <c r="V241" s="120"/>
      <c r="W241" s="119"/>
    </row>
    <row r="242" spans="1:23" s="18" customFormat="1" ht="32.1" customHeight="1">
      <c r="A242" s="132"/>
      <c r="B242" s="132">
        <v>683</v>
      </c>
      <c r="C242" s="124"/>
      <c r="D242" s="25">
        <v>2</v>
      </c>
      <c r="E242" s="26" t="s">
        <v>398</v>
      </c>
      <c r="F242" s="27" t="s">
        <v>399</v>
      </c>
      <c r="G242" s="30">
        <v>0</v>
      </c>
      <c r="H242" s="30">
        <v>6</v>
      </c>
      <c r="I242" s="30">
        <v>0</v>
      </c>
      <c r="J242" s="30">
        <v>7</v>
      </c>
      <c r="K242" s="29">
        <f t="shared" si="14"/>
        <v>13</v>
      </c>
      <c r="L242" s="28">
        <v>70</v>
      </c>
      <c r="M242" s="28">
        <v>5</v>
      </c>
      <c r="N242" s="6">
        <f t="shared" si="13"/>
        <v>4550</v>
      </c>
      <c r="O242" s="125"/>
      <c r="P242" s="42"/>
      <c r="Q242" s="13"/>
      <c r="R242" s="13"/>
      <c r="S242" s="42"/>
      <c r="T242" s="42"/>
      <c r="U242" s="44"/>
      <c r="V242" s="120"/>
      <c r="W242" s="119"/>
    </row>
    <row r="243" spans="1:23" s="18" customFormat="1" ht="32.1" customHeight="1">
      <c r="A243" s="132"/>
      <c r="B243" s="132">
        <v>683</v>
      </c>
      <c r="C243" s="124"/>
      <c r="D243" s="25">
        <v>2</v>
      </c>
      <c r="E243" s="26" t="s">
        <v>400</v>
      </c>
      <c r="F243" s="27" t="s">
        <v>401</v>
      </c>
      <c r="G243" s="30">
        <v>0</v>
      </c>
      <c r="H243" s="30">
        <v>6</v>
      </c>
      <c r="I243" s="30">
        <v>0</v>
      </c>
      <c r="J243" s="30">
        <v>7</v>
      </c>
      <c r="K243" s="29">
        <f t="shared" si="14"/>
        <v>13</v>
      </c>
      <c r="L243" s="28">
        <v>70</v>
      </c>
      <c r="M243" s="28">
        <v>5</v>
      </c>
      <c r="N243" s="6">
        <f t="shared" si="13"/>
        <v>4550</v>
      </c>
      <c r="O243" s="125"/>
      <c r="P243" s="42"/>
      <c r="Q243" s="13"/>
      <c r="R243" s="13"/>
      <c r="S243" s="42"/>
      <c r="T243" s="42"/>
      <c r="U243" s="44"/>
      <c r="V243" s="120"/>
      <c r="W243" s="119"/>
    </row>
    <row r="244" spans="1:23" s="18" customFormat="1" ht="32.1" customHeight="1">
      <c r="A244" s="112"/>
      <c r="B244" s="112">
        <v>683</v>
      </c>
      <c r="C244" s="114"/>
      <c r="D244" s="25">
        <v>3</v>
      </c>
      <c r="E244" s="26" t="s">
        <v>402</v>
      </c>
      <c r="F244" s="27" t="s">
        <v>214</v>
      </c>
      <c r="G244" s="30">
        <v>13</v>
      </c>
      <c r="H244" s="30">
        <v>0</v>
      </c>
      <c r="I244" s="30">
        <v>0</v>
      </c>
      <c r="J244" s="30">
        <v>0</v>
      </c>
      <c r="K244" s="29">
        <f t="shared" si="14"/>
        <v>13</v>
      </c>
      <c r="L244" s="28">
        <v>70</v>
      </c>
      <c r="M244" s="28">
        <v>43</v>
      </c>
      <c r="N244" s="6">
        <f t="shared" si="13"/>
        <v>39130</v>
      </c>
      <c r="O244" s="116"/>
      <c r="P244" s="42"/>
      <c r="Q244" s="13"/>
      <c r="R244" s="13"/>
      <c r="S244" s="42"/>
      <c r="T244" s="42"/>
      <c r="U244" s="45"/>
      <c r="V244" s="110"/>
      <c r="W244" s="118"/>
    </row>
    <row r="245" spans="1:23" s="18" customFormat="1" ht="35.1" customHeight="1">
      <c r="A245" s="47">
        <v>87</v>
      </c>
      <c r="B245" s="48">
        <v>684</v>
      </c>
      <c r="C245" s="8" t="s">
        <v>403</v>
      </c>
      <c r="D245" s="25">
        <v>3</v>
      </c>
      <c r="E245" s="26" t="s">
        <v>210</v>
      </c>
      <c r="F245" s="27" t="s">
        <v>211</v>
      </c>
      <c r="G245" s="28">
        <v>22</v>
      </c>
      <c r="H245" s="28">
        <v>1</v>
      </c>
      <c r="I245" s="28">
        <v>1</v>
      </c>
      <c r="J245" s="28">
        <v>9</v>
      </c>
      <c r="K245" s="29">
        <f t="shared" si="14"/>
        <v>33</v>
      </c>
      <c r="L245" s="28">
        <v>70</v>
      </c>
      <c r="M245" s="28">
        <v>43</v>
      </c>
      <c r="N245" s="6">
        <f t="shared" si="13"/>
        <v>99330</v>
      </c>
      <c r="O245" s="49">
        <f>N245</f>
        <v>99330</v>
      </c>
      <c r="P245" s="42"/>
      <c r="Q245" s="13"/>
      <c r="R245" s="13"/>
      <c r="S245" s="42"/>
      <c r="T245" s="42"/>
      <c r="U245" s="46"/>
      <c r="V245" s="50" t="s">
        <v>404</v>
      </c>
      <c r="W245" s="67">
        <f>IF(V245="","",O245)</f>
        <v>99330</v>
      </c>
    </row>
    <row r="246" spans="1:23" s="18" customFormat="1" ht="35.1" customHeight="1">
      <c r="A246" s="47">
        <v>120</v>
      </c>
      <c r="B246" s="48">
        <v>685</v>
      </c>
      <c r="C246" s="8" t="s">
        <v>405</v>
      </c>
      <c r="D246" s="25">
        <v>3</v>
      </c>
      <c r="E246" s="26" t="s">
        <v>210</v>
      </c>
      <c r="F246" s="27" t="s">
        <v>214</v>
      </c>
      <c r="G246" s="30">
        <v>6</v>
      </c>
      <c r="H246" s="30">
        <v>0</v>
      </c>
      <c r="I246" s="30">
        <v>0</v>
      </c>
      <c r="J246" s="30">
        <v>0</v>
      </c>
      <c r="K246" s="29">
        <f t="shared" si="14"/>
        <v>6</v>
      </c>
      <c r="L246" s="28">
        <v>70</v>
      </c>
      <c r="M246" s="28">
        <v>43</v>
      </c>
      <c r="N246" s="6">
        <f t="shared" si="13"/>
        <v>18060</v>
      </c>
      <c r="O246" s="49">
        <f>N246</f>
        <v>18060</v>
      </c>
      <c r="P246" s="42">
        <v>12</v>
      </c>
      <c r="Q246" s="39"/>
      <c r="R246" s="13"/>
      <c r="S246" s="42"/>
      <c r="T246" s="42"/>
      <c r="U246" s="44"/>
      <c r="V246" s="50" t="s">
        <v>406</v>
      </c>
      <c r="W246" s="67">
        <f>IF(V246="","",O246)</f>
        <v>18060</v>
      </c>
    </row>
    <row r="247" spans="1:23" s="18" customFormat="1" ht="30" customHeight="1">
      <c r="A247" s="111">
        <v>88</v>
      </c>
      <c r="B247" s="111">
        <v>686</v>
      </c>
      <c r="C247" s="113" t="s">
        <v>407</v>
      </c>
      <c r="D247" s="25">
        <v>1</v>
      </c>
      <c r="E247" s="26" t="s">
        <v>307</v>
      </c>
      <c r="F247" s="27" t="s">
        <v>320</v>
      </c>
      <c r="G247" s="28">
        <v>4</v>
      </c>
      <c r="H247" s="28">
        <v>0</v>
      </c>
      <c r="I247" s="28">
        <v>0</v>
      </c>
      <c r="J247" s="28">
        <v>6</v>
      </c>
      <c r="K247" s="29">
        <f t="shared" si="14"/>
        <v>10</v>
      </c>
      <c r="L247" s="28">
        <v>70</v>
      </c>
      <c r="M247" s="28">
        <v>20</v>
      </c>
      <c r="N247" s="6">
        <f t="shared" si="13"/>
        <v>14000</v>
      </c>
      <c r="O247" s="115">
        <f>SUM(N247:N250)</f>
        <v>53480</v>
      </c>
      <c r="P247" s="42"/>
      <c r="Q247" s="13"/>
      <c r="R247" s="13"/>
      <c r="S247" s="42"/>
      <c r="T247" s="42"/>
      <c r="U247" s="46"/>
      <c r="V247" s="109" t="s">
        <v>408</v>
      </c>
      <c r="W247" s="117">
        <f>IF(V247="","",O247)</f>
        <v>53480</v>
      </c>
    </row>
    <row r="248" spans="1:23" s="18" customFormat="1" ht="30" customHeight="1">
      <c r="A248" s="132"/>
      <c r="B248" s="132">
        <v>686</v>
      </c>
      <c r="C248" s="124"/>
      <c r="D248" s="25">
        <v>2</v>
      </c>
      <c r="E248" s="26" t="s">
        <v>409</v>
      </c>
      <c r="F248" s="27" t="s">
        <v>320</v>
      </c>
      <c r="G248" s="28">
        <v>4</v>
      </c>
      <c r="H248" s="28">
        <v>3</v>
      </c>
      <c r="I248" s="28">
        <v>0</v>
      </c>
      <c r="J248" s="28">
        <v>12</v>
      </c>
      <c r="K248" s="29">
        <f t="shared" si="14"/>
        <v>19</v>
      </c>
      <c r="L248" s="28">
        <v>70</v>
      </c>
      <c r="M248" s="28">
        <v>20</v>
      </c>
      <c r="N248" s="6">
        <f t="shared" si="13"/>
        <v>26600</v>
      </c>
      <c r="O248" s="125"/>
      <c r="P248" s="42"/>
      <c r="Q248" s="13"/>
      <c r="R248" s="13"/>
      <c r="S248" s="42"/>
      <c r="T248" s="42"/>
      <c r="U248" s="41"/>
      <c r="V248" s="120"/>
      <c r="W248" s="119"/>
    </row>
    <row r="249" spans="1:23" s="18" customFormat="1" ht="30" customHeight="1">
      <c r="A249" s="132"/>
      <c r="B249" s="132">
        <v>686</v>
      </c>
      <c r="C249" s="124"/>
      <c r="D249" s="25">
        <v>3</v>
      </c>
      <c r="E249" s="26" t="s">
        <v>402</v>
      </c>
      <c r="F249" s="27" t="s">
        <v>284</v>
      </c>
      <c r="G249" s="28">
        <v>8</v>
      </c>
      <c r="H249" s="28">
        <v>0</v>
      </c>
      <c r="I249" s="28">
        <v>0</v>
      </c>
      <c r="J249" s="28">
        <v>0</v>
      </c>
      <c r="K249" s="29">
        <f t="shared" si="14"/>
        <v>8</v>
      </c>
      <c r="L249" s="28">
        <v>70</v>
      </c>
      <c r="M249" s="28">
        <v>3</v>
      </c>
      <c r="N249" s="6">
        <f t="shared" si="13"/>
        <v>1680</v>
      </c>
      <c r="O249" s="125"/>
      <c r="P249" s="42"/>
      <c r="Q249" s="13"/>
      <c r="R249" s="13"/>
      <c r="S249" s="42"/>
      <c r="T249" s="42"/>
      <c r="U249" s="41"/>
      <c r="V249" s="120"/>
      <c r="W249" s="119"/>
    </row>
    <row r="250" spans="1:23" s="18" customFormat="1" ht="30" customHeight="1">
      <c r="A250" s="112"/>
      <c r="B250" s="112">
        <v>686</v>
      </c>
      <c r="C250" s="114"/>
      <c r="D250" s="25">
        <v>3</v>
      </c>
      <c r="E250" s="26" t="s">
        <v>210</v>
      </c>
      <c r="F250" s="27" t="s">
        <v>225</v>
      </c>
      <c r="G250" s="30">
        <v>8</v>
      </c>
      <c r="H250" s="30">
        <v>0</v>
      </c>
      <c r="I250" s="30">
        <v>0</v>
      </c>
      <c r="J250" s="30">
        <v>0</v>
      </c>
      <c r="K250" s="29">
        <f t="shared" si="14"/>
        <v>8</v>
      </c>
      <c r="L250" s="28">
        <v>70</v>
      </c>
      <c r="M250" s="28">
        <v>20</v>
      </c>
      <c r="N250" s="6">
        <f t="shared" si="13"/>
        <v>11200</v>
      </c>
      <c r="O250" s="116"/>
      <c r="P250" s="42"/>
      <c r="Q250" s="13"/>
      <c r="R250" s="13"/>
      <c r="S250" s="42"/>
      <c r="T250" s="42"/>
      <c r="U250" s="41"/>
      <c r="V250" s="110"/>
      <c r="W250" s="118"/>
    </row>
    <row r="251" spans="1:23" s="18" customFormat="1" ht="30" customHeight="1">
      <c r="A251" s="47">
        <v>121</v>
      </c>
      <c r="B251" s="48">
        <v>687</v>
      </c>
      <c r="C251" s="8" t="s">
        <v>410</v>
      </c>
      <c r="D251" s="25">
        <v>3</v>
      </c>
      <c r="E251" s="26" t="s">
        <v>210</v>
      </c>
      <c r="F251" s="27" t="s">
        <v>214</v>
      </c>
      <c r="G251" s="30">
        <v>0</v>
      </c>
      <c r="H251" s="30">
        <v>0</v>
      </c>
      <c r="I251" s="30">
        <v>0</v>
      </c>
      <c r="J251" s="30">
        <v>0</v>
      </c>
      <c r="K251" s="29">
        <f t="shared" si="14"/>
        <v>0</v>
      </c>
      <c r="L251" s="28">
        <v>0</v>
      </c>
      <c r="M251" s="28">
        <v>0</v>
      </c>
      <c r="N251" s="6">
        <f t="shared" ref="N251:N294" si="15">K251*M251*L251</f>
        <v>0</v>
      </c>
      <c r="O251" s="49">
        <f>N251</f>
        <v>0</v>
      </c>
      <c r="P251" s="42">
        <v>12</v>
      </c>
      <c r="Q251" s="13">
        <v>1</v>
      </c>
      <c r="R251" s="13"/>
      <c r="S251" s="42"/>
      <c r="T251" s="42"/>
      <c r="U251" s="41"/>
      <c r="V251" s="83" t="s">
        <v>411</v>
      </c>
      <c r="W251" s="67">
        <f>IF(V251="","",O251)</f>
        <v>0</v>
      </c>
    </row>
    <row r="252" spans="1:23" s="18" customFormat="1" ht="33" customHeight="1">
      <c r="A252" s="47">
        <v>122</v>
      </c>
      <c r="B252" s="48">
        <v>688</v>
      </c>
      <c r="C252" s="8" t="s">
        <v>412</v>
      </c>
      <c r="D252" s="25">
        <v>1</v>
      </c>
      <c r="E252" s="26" t="s">
        <v>307</v>
      </c>
      <c r="F252" s="27" t="s">
        <v>214</v>
      </c>
      <c r="G252" s="30">
        <v>4</v>
      </c>
      <c r="H252" s="30">
        <v>2</v>
      </c>
      <c r="I252" s="30">
        <v>0</v>
      </c>
      <c r="J252" s="30">
        <v>0</v>
      </c>
      <c r="K252" s="29">
        <f t="shared" si="14"/>
        <v>6</v>
      </c>
      <c r="L252" s="28">
        <v>70</v>
      </c>
      <c r="M252" s="28">
        <v>43</v>
      </c>
      <c r="N252" s="6">
        <f t="shared" si="15"/>
        <v>18060</v>
      </c>
      <c r="O252" s="49">
        <f>N252</f>
        <v>18060</v>
      </c>
      <c r="P252" s="42"/>
      <c r="Q252" s="39"/>
      <c r="R252" s="13"/>
      <c r="S252" s="42"/>
      <c r="T252" s="42"/>
      <c r="U252" s="41"/>
      <c r="V252" s="50" t="s">
        <v>413</v>
      </c>
      <c r="W252" s="67">
        <f>IF(V252="","",O252)</f>
        <v>18060</v>
      </c>
    </row>
    <row r="253" spans="1:23" s="18" customFormat="1" ht="30" customHeight="1">
      <c r="A253" s="111">
        <v>89</v>
      </c>
      <c r="B253" s="111">
        <v>689</v>
      </c>
      <c r="C253" s="113" t="s">
        <v>414</v>
      </c>
      <c r="D253" s="25">
        <v>1</v>
      </c>
      <c r="E253" s="26" t="s">
        <v>307</v>
      </c>
      <c r="F253" s="32" t="s">
        <v>325</v>
      </c>
      <c r="G253" s="28">
        <v>0</v>
      </c>
      <c r="H253" s="28">
        <v>2</v>
      </c>
      <c r="I253" s="28">
        <v>1</v>
      </c>
      <c r="J253" s="28">
        <v>24</v>
      </c>
      <c r="K253" s="29">
        <f t="shared" si="14"/>
        <v>27</v>
      </c>
      <c r="L253" s="28">
        <v>70</v>
      </c>
      <c r="M253" s="28">
        <v>17</v>
      </c>
      <c r="N253" s="6">
        <f t="shared" si="15"/>
        <v>32130</v>
      </c>
      <c r="O253" s="115">
        <f>N253+N254</f>
        <v>59220</v>
      </c>
      <c r="P253" s="42"/>
      <c r="Q253" s="13"/>
      <c r="R253" s="13"/>
      <c r="S253" s="42"/>
      <c r="T253" s="42"/>
      <c r="U253" s="71"/>
      <c r="V253" s="109" t="s">
        <v>415</v>
      </c>
      <c r="W253" s="117">
        <f>IF(V253="","",O253)</f>
        <v>59220</v>
      </c>
    </row>
    <row r="254" spans="1:23" s="18" customFormat="1" ht="30" customHeight="1">
      <c r="A254" s="112"/>
      <c r="B254" s="112">
        <v>689</v>
      </c>
      <c r="C254" s="114"/>
      <c r="D254" s="25">
        <v>3</v>
      </c>
      <c r="E254" s="26" t="s">
        <v>210</v>
      </c>
      <c r="F254" s="27" t="s">
        <v>214</v>
      </c>
      <c r="G254" s="30">
        <v>9</v>
      </c>
      <c r="H254" s="30">
        <v>0</v>
      </c>
      <c r="I254" s="30">
        <v>0</v>
      </c>
      <c r="J254" s="30">
        <v>0</v>
      </c>
      <c r="K254" s="29">
        <f t="shared" si="14"/>
        <v>9</v>
      </c>
      <c r="L254" s="28">
        <v>70</v>
      </c>
      <c r="M254" s="28">
        <v>43</v>
      </c>
      <c r="N254" s="6">
        <f t="shared" si="15"/>
        <v>27090</v>
      </c>
      <c r="O254" s="116"/>
      <c r="P254" s="42">
        <v>9</v>
      </c>
      <c r="Q254" s="13"/>
      <c r="R254" s="13"/>
      <c r="S254" s="42"/>
      <c r="T254" s="42"/>
      <c r="U254" s="71"/>
      <c r="V254" s="110"/>
      <c r="W254" s="118"/>
    </row>
    <row r="255" spans="1:23" s="18" customFormat="1" ht="30" customHeight="1">
      <c r="A255" s="111">
        <v>123</v>
      </c>
      <c r="B255" s="111">
        <v>690</v>
      </c>
      <c r="C255" s="113" t="s">
        <v>416</v>
      </c>
      <c r="D255" s="25">
        <v>3</v>
      </c>
      <c r="E255" s="26" t="s">
        <v>210</v>
      </c>
      <c r="F255" s="27" t="s">
        <v>214</v>
      </c>
      <c r="G255" s="30">
        <v>16</v>
      </c>
      <c r="H255" s="30">
        <v>0</v>
      </c>
      <c r="I255" s="30">
        <v>0</v>
      </c>
      <c r="J255" s="30">
        <v>0</v>
      </c>
      <c r="K255" s="29">
        <f t="shared" si="14"/>
        <v>16</v>
      </c>
      <c r="L255" s="28">
        <v>70</v>
      </c>
      <c r="M255" s="28">
        <v>41</v>
      </c>
      <c r="N255" s="6">
        <f t="shared" si="15"/>
        <v>45920</v>
      </c>
      <c r="O255" s="133">
        <f>SUM(N255:N256)</f>
        <v>46900</v>
      </c>
      <c r="P255" s="42">
        <v>21</v>
      </c>
      <c r="Q255" s="39" t="s">
        <v>417</v>
      </c>
      <c r="R255" s="13"/>
      <c r="S255" s="42"/>
      <c r="T255" s="42"/>
      <c r="U255" s="63"/>
      <c r="V255" s="109" t="s">
        <v>418</v>
      </c>
      <c r="W255" s="135">
        <v>45780</v>
      </c>
    </row>
    <row r="256" spans="1:23" s="18" customFormat="1" ht="30" customHeight="1">
      <c r="A256" s="112">
        <v>123</v>
      </c>
      <c r="B256" s="112">
        <v>690</v>
      </c>
      <c r="C256" s="114"/>
      <c r="D256" s="25">
        <v>3</v>
      </c>
      <c r="E256" s="26" t="s">
        <v>246</v>
      </c>
      <c r="F256" s="27" t="s">
        <v>419</v>
      </c>
      <c r="G256" s="30">
        <v>7</v>
      </c>
      <c r="H256" s="30">
        <v>0</v>
      </c>
      <c r="I256" s="30">
        <v>0</v>
      </c>
      <c r="J256" s="30">
        <v>0</v>
      </c>
      <c r="K256" s="29">
        <f t="shared" si="14"/>
        <v>7</v>
      </c>
      <c r="L256" s="28">
        <v>70</v>
      </c>
      <c r="M256" s="28">
        <v>2</v>
      </c>
      <c r="N256" s="6">
        <f t="shared" si="15"/>
        <v>980</v>
      </c>
      <c r="O256" s="134"/>
      <c r="P256" s="42"/>
      <c r="Q256" s="39"/>
      <c r="R256" s="13"/>
      <c r="S256" s="42"/>
      <c r="T256" s="42"/>
      <c r="U256" s="31"/>
      <c r="V256" s="110"/>
      <c r="W256" s="136"/>
    </row>
    <row r="257" spans="1:23" s="18" customFormat="1" ht="24" customHeight="1">
      <c r="A257" s="111">
        <v>90</v>
      </c>
      <c r="B257" s="111">
        <v>691</v>
      </c>
      <c r="C257" s="113" t="s">
        <v>420</v>
      </c>
      <c r="D257" s="25">
        <v>2</v>
      </c>
      <c r="E257" s="26" t="s">
        <v>421</v>
      </c>
      <c r="F257" s="79">
        <v>42194</v>
      </c>
      <c r="G257" s="30">
        <v>0</v>
      </c>
      <c r="H257" s="30">
        <v>0</v>
      </c>
      <c r="I257" s="30">
        <v>0</v>
      </c>
      <c r="J257" s="30">
        <v>30</v>
      </c>
      <c r="K257" s="29">
        <f t="shared" si="14"/>
        <v>30</v>
      </c>
      <c r="L257" s="28">
        <v>70</v>
      </c>
      <c r="M257" s="28">
        <v>1</v>
      </c>
      <c r="N257" s="6">
        <f t="shared" si="15"/>
        <v>2100</v>
      </c>
      <c r="O257" s="115">
        <f>SUM(N257:N264)</f>
        <v>79940</v>
      </c>
      <c r="P257" s="42"/>
      <c r="Q257" s="13"/>
      <c r="R257" s="13"/>
      <c r="S257" s="42"/>
      <c r="T257" s="42"/>
      <c r="U257" s="24"/>
      <c r="V257" s="109" t="s">
        <v>422</v>
      </c>
      <c r="W257" s="117">
        <f>IF(V257="","",O257)</f>
        <v>79940</v>
      </c>
    </row>
    <row r="258" spans="1:23" s="18" customFormat="1" ht="24" customHeight="1">
      <c r="A258" s="132"/>
      <c r="B258" s="132">
        <v>691</v>
      </c>
      <c r="C258" s="124"/>
      <c r="D258" s="25">
        <v>2</v>
      </c>
      <c r="E258" s="26" t="s">
        <v>423</v>
      </c>
      <c r="F258" s="79">
        <v>42213</v>
      </c>
      <c r="G258" s="30">
        <v>0</v>
      </c>
      <c r="H258" s="30">
        <v>0</v>
      </c>
      <c r="I258" s="30">
        <v>0</v>
      </c>
      <c r="J258" s="30">
        <v>20</v>
      </c>
      <c r="K258" s="29">
        <f t="shared" si="14"/>
        <v>20</v>
      </c>
      <c r="L258" s="28">
        <v>70</v>
      </c>
      <c r="M258" s="28">
        <v>1</v>
      </c>
      <c r="N258" s="6">
        <f t="shared" si="15"/>
        <v>1400</v>
      </c>
      <c r="O258" s="125"/>
      <c r="P258" s="42"/>
      <c r="Q258" s="13"/>
      <c r="R258" s="13"/>
      <c r="S258" s="42"/>
      <c r="T258" s="42"/>
      <c r="U258" s="41"/>
      <c r="V258" s="120"/>
      <c r="W258" s="119"/>
    </row>
    <row r="259" spans="1:23" s="18" customFormat="1" ht="24" customHeight="1">
      <c r="A259" s="132"/>
      <c r="B259" s="132">
        <v>691</v>
      </c>
      <c r="C259" s="124"/>
      <c r="D259" s="25">
        <v>2</v>
      </c>
      <c r="E259" s="26" t="s">
        <v>424</v>
      </c>
      <c r="F259" s="79">
        <v>42220</v>
      </c>
      <c r="G259" s="30">
        <v>0</v>
      </c>
      <c r="H259" s="30">
        <v>0</v>
      </c>
      <c r="I259" s="30">
        <v>0</v>
      </c>
      <c r="J259" s="30">
        <v>20</v>
      </c>
      <c r="K259" s="29">
        <f t="shared" si="14"/>
        <v>20</v>
      </c>
      <c r="L259" s="28">
        <v>70</v>
      </c>
      <c r="M259" s="28">
        <v>1</v>
      </c>
      <c r="N259" s="6">
        <f t="shared" si="15"/>
        <v>1400</v>
      </c>
      <c r="O259" s="125"/>
      <c r="P259" s="42"/>
      <c r="Q259" s="13"/>
      <c r="R259" s="13"/>
      <c r="S259" s="42"/>
      <c r="T259" s="42"/>
      <c r="U259" s="46"/>
      <c r="V259" s="120"/>
      <c r="W259" s="119"/>
    </row>
    <row r="260" spans="1:23" s="18" customFormat="1" ht="24" customHeight="1">
      <c r="A260" s="132"/>
      <c r="B260" s="132">
        <v>691</v>
      </c>
      <c r="C260" s="124"/>
      <c r="D260" s="25">
        <v>2</v>
      </c>
      <c r="E260" s="26" t="s">
        <v>425</v>
      </c>
      <c r="F260" s="27" t="s">
        <v>426</v>
      </c>
      <c r="G260" s="30">
        <v>0</v>
      </c>
      <c r="H260" s="30">
        <v>0</v>
      </c>
      <c r="I260" s="30">
        <v>0</v>
      </c>
      <c r="J260" s="30">
        <v>12</v>
      </c>
      <c r="K260" s="29">
        <f t="shared" si="14"/>
        <v>12</v>
      </c>
      <c r="L260" s="28">
        <v>70</v>
      </c>
      <c r="M260" s="28">
        <v>2</v>
      </c>
      <c r="N260" s="6">
        <f t="shared" si="15"/>
        <v>1680</v>
      </c>
      <c r="O260" s="125"/>
      <c r="P260" s="42"/>
      <c r="Q260" s="13"/>
      <c r="R260" s="13"/>
      <c r="S260" s="42"/>
      <c r="T260" s="42"/>
      <c r="U260" s="41"/>
      <c r="V260" s="120"/>
      <c r="W260" s="119"/>
    </row>
    <row r="261" spans="1:23" s="18" customFormat="1" ht="24" customHeight="1">
      <c r="A261" s="132"/>
      <c r="B261" s="132">
        <v>691</v>
      </c>
      <c r="C261" s="124"/>
      <c r="D261" s="25">
        <v>2</v>
      </c>
      <c r="E261" s="26" t="s">
        <v>427</v>
      </c>
      <c r="F261" s="27" t="s">
        <v>428</v>
      </c>
      <c r="G261" s="30">
        <v>0</v>
      </c>
      <c r="H261" s="30">
        <v>0</v>
      </c>
      <c r="I261" s="30">
        <v>0</v>
      </c>
      <c r="J261" s="30">
        <v>16</v>
      </c>
      <c r="K261" s="29">
        <f t="shared" si="14"/>
        <v>16</v>
      </c>
      <c r="L261" s="28">
        <v>70</v>
      </c>
      <c r="M261" s="28">
        <v>3</v>
      </c>
      <c r="N261" s="6">
        <f t="shared" si="15"/>
        <v>3360</v>
      </c>
      <c r="O261" s="125"/>
      <c r="P261" s="42"/>
      <c r="Q261" s="13"/>
      <c r="R261" s="13"/>
      <c r="S261" s="42"/>
      <c r="T261" s="42"/>
      <c r="U261" s="63"/>
      <c r="V261" s="120"/>
      <c r="W261" s="119"/>
    </row>
    <row r="262" spans="1:23" s="18" customFormat="1" ht="24" customHeight="1">
      <c r="A262" s="132"/>
      <c r="B262" s="132">
        <v>691</v>
      </c>
      <c r="C262" s="124"/>
      <c r="D262" s="25">
        <v>2</v>
      </c>
      <c r="E262" s="26" t="s">
        <v>429</v>
      </c>
      <c r="F262" s="27" t="s">
        <v>243</v>
      </c>
      <c r="G262" s="30">
        <v>0</v>
      </c>
      <c r="H262" s="30">
        <v>0</v>
      </c>
      <c r="I262" s="30">
        <v>0</v>
      </c>
      <c r="J262" s="30">
        <v>20</v>
      </c>
      <c r="K262" s="29">
        <f t="shared" si="14"/>
        <v>20</v>
      </c>
      <c r="L262" s="28">
        <v>70</v>
      </c>
      <c r="M262" s="28">
        <v>5</v>
      </c>
      <c r="N262" s="6">
        <f t="shared" si="15"/>
        <v>7000</v>
      </c>
      <c r="O262" s="125"/>
      <c r="P262" s="42"/>
      <c r="Q262" s="13"/>
      <c r="R262" s="13"/>
      <c r="S262" s="42"/>
      <c r="T262" s="42"/>
      <c r="U262" s="24"/>
      <c r="V262" s="120"/>
      <c r="W262" s="119"/>
    </row>
    <row r="263" spans="1:23" s="18" customFormat="1" ht="24" customHeight="1">
      <c r="A263" s="132"/>
      <c r="B263" s="132">
        <v>691</v>
      </c>
      <c r="C263" s="124"/>
      <c r="D263" s="25">
        <v>2</v>
      </c>
      <c r="E263" s="26" t="s">
        <v>430</v>
      </c>
      <c r="F263" s="27" t="s">
        <v>431</v>
      </c>
      <c r="G263" s="30">
        <v>0</v>
      </c>
      <c r="H263" s="30">
        <v>0</v>
      </c>
      <c r="I263" s="30">
        <v>0</v>
      </c>
      <c r="J263" s="30">
        <v>20</v>
      </c>
      <c r="K263" s="29">
        <f t="shared" si="14"/>
        <v>20</v>
      </c>
      <c r="L263" s="28">
        <v>70</v>
      </c>
      <c r="M263" s="28">
        <v>2</v>
      </c>
      <c r="N263" s="6">
        <f t="shared" si="15"/>
        <v>2800</v>
      </c>
      <c r="O263" s="125"/>
      <c r="P263" s="42"/>
      <c r="Q263" s="13"/>
      <c r="R263" s="13"/>
      <c r="S263" s="42"/>
      <c r="T263" s="42"/>
      <c r="U263" s="44"/>
      <c r="V263" s="120"/>
      <c r="W263" s="119"/>
    </row>
    <row r="264" spans="1:23" s="18" customFormat="1" ht="30" customHeight="1">
      <c r="A264" s="112"/>
      <c r="B264" s="112">
        <v>691</v>
      </c>
      <c r="C264" s="114"/>
      <c r="D264" s="25">
        <v>3</v>
      </c>
      <c r="E264" s="26" t="s">
        <v>210</v>
      </c>
      <c r="F264" s="27" t="s">
        <v>432</v>
      </c>
      <c r="G264" s="30">
        <v>20</v>
      </c>
      <c r="H264" s="30">
        <v>0</v>
      </c>
      <c r="I264" s="30">
        <v>0</v>
      </c>
      <c r="J264" s="30">
        <v>0</v>
      </c>
      <c r="K264" s="29">
        <f t="shared" si="14"/>
        <v>20</v>
      </c>
      <c r="L264" s="28">
        <v>70</v>
      </c>
      <c r="M264" s="28">
        <v>43</v>
      </c>
      <c r="N264" s="6">
        <f t="shared" si="15"/>
        <v>60200</v>
      </c>
      <c r="O264" s="116"/>
      <c r="P264" s="42">
        <v>22</v>
      </c>
      <c r="Q264" s="13"/>
      <c r="R264" s="13"/>
      <c r="S264" s="42"/>
      <c r="T264" s="42"/>
      <c r="U264" s="35"/>
      <c r="V264" s="110"/>
      <c r="W264" s="118"/>
    </row>
    <row r="265" spans="1:23" s="18" customFormat="1" ht="30" customHeight="1">
      <c r="A265" s="111">
        <v>124</v>
      </c>
      <c r="B265" s="111">
        <v>692</v>
      </c>
      <c r="C265" s="113" t="s">
        <v>433</v>
      </c>
      <c r="D265" s="25">
        <v>1</v>
      </c>
      <c r="E265" s="26" t="s">
        <v>307</v>
      </c>
      <c r="F265" s="27" t="s">
        <v>434</v>
      </c>
      <c r="G265" s="30">
        <v>9</v>
      </c>
      <c r="H265" s="30">
        <v>0</v>
      </c>
      <c r="I265" s="30">
        <v>0</v>
      </c>
      <c r="J265" s="30">
        <v>1</v>
      </c>
      <c r="K265" s="29">
        <f t="shared" si="14"/>
        <v>10</v>
      </c>
      <c r="L265" s="28">
        <v>70</v>
      </c>
      <c r="M265" s="28">
        <v>10</v>
      </c>
      <c r="N265" s="6">
        <f t="shared" si="15"/>
        <v>7000</v>
      </c>
      <c r="O265" s="115">
        <f>SUM(N265:N267)</f>
        <v>28490</v>
      </c>
      <c r="P265" s="42"/>
      <c r="Q265" s="39"/>
      <c r="R265" s="13"/>
      <c r="S265" s="42"/>
      <c r="T265" s="42"/>
      <c r="U265" s="46"/>
      <c r="V265" s="109"/>
      <c r="W265" s="117" t="str">
        <f>IF(V265="","",O265)</f>
        <v/>
      </c>
    </row>
    <row r="266" spans="1:23" s="18" customFormat="1" ht="30" customHeight="1">
      <c r="A266" s="132"/>
      <c r="B266" s="132">
        <v>692</v>
      </c>
      <c r="C266" s="124"/>
      <c r="D266" s="25">
        <v>2</v>
      </c>
      <c r="E266" s="26" t="s">
        <v>246</v>
      </c>
      <c r="F266" s="27" t="s">
        <v>214</v>
      </c>
      <c r="G266" s="30">
        <v>9</v>
      </c>
      <c r="H266" s="30">
        <v>0</v>
      </c>
      <c r="I266" s="30">
        <v>0</v>
      </c>
      <c r="J266" s="30">
        <v>0</v>
      </c>
      <c r="K266" s="29">
        <f t="shared" si="14"/>
        <v>9</v>
      </c>
      <c r="L266" s="28">
        <v>70</v>
      </c>
      <c r="M266" s="28">
        <v>23</v>
      </c>
      <c r="N266" s="6">
        <f t="shared" si="15"/>
        <v>14490</v>
      </c>
      <c r="O266" s="125"/>
      <c r="P266" s="42"/>
      <c r="Q266" s="39"/>
      <c r="R266" s="13"/>
      <c r="S266" s="42"/>
      <c r="T266" s="42"/>
      <c r="U266" s="46"/>
      <c r="V266" s="120"/>
      <c r="W266" s="119"/>
    </row>
    <row r="267" spans="1:23" s="18" customFormat="1" ht="30" customHeight="1">
      <c r="A267" s="112"/>
      <c r="B267" s="112">
        <v>692</v>
      </c>
      <c r="C267" s="114"/>
      <c r="D267" s="25">
        <v>3</v>
      </c>
      <c r="E267" s="26" t="s">
        <v>210</v>
      </c>
      <c r="F267" s="27" t="s">
        <v>281</v>
      </c>
      <c r="G267" s="30">
        <v>9</v>
      </c>
      <c r="H267" s="30">
        <v>0</v>
      </c>
      <c r="I267" s="30">
        <v>0</v>
      </c>
      <c r="J267" s="30">
        <v>1</v>
      </c>
      <c r="K267" s="29">
        <f t="shared" si="14"/>
        <v>10</v>
      </c>
      <c r="L267" s="28">
        <v>70</v>
      </c>
      <c r="M267" s="28">
        <v>10</v>
      </c>
      <c r="N267" s="6">
        <f t="shared" si="15"/>
        <v>7000</v>
      </c>
      <c r="O267" s="116"/>
      <c r="P267" s="52">
        <v>8</v>
      </c>
      <c r="Q267" s="56"/>
      <c r="R267" s="53">
        <v>8</v>
      </c>
      <c r="S267" s="42"/>
      <c r="T267" s="42"/>
      <c r="U267" s="46"/>
      <c r="V267" s="110"/>
      <c r="W267" s="118"/>
    </row>
    <row r="268" spans="1:23" s="18" customFormat="1" ht="30" customHeight="1">
      <c r="A268" s="111">
        <v>91</v>
      </c>
      <c r="B268" s="121">
        <v>693</v>
      </c>
      <c r="C268" s="113" t="s">
        <v>435</v>
      </c>
      <c r="D268" s="25">
        <v>1</v>
      </c>
      <c r="E268" s="26" t="s">
        <v>290</v>
      </c>
      <c r="F268" s="27" t="s">
        <v>436</v>
      </c>
      <c r="G268" s="30">
        <v>10</v>
      </c>
      <c r="H268" s="30">
        <v>2</v>
      </c>
      <c r="I268" s="30">
        <v>0</v>
      </c>
      <c r="J268" s="30">
        <v>0</v>
      </c>
      <c r="K268" s="29">
        <f t="shared" si="14"/>
        <v>12</v>
      </c>
      <c r="L268" s="28">
        <v>70</v>
      </c>
      <c r="M268" s="28">
        <v>15</v>
      </c>
      <c r="N268" s="6">
        <f t="shared" si="15"/>
        <v>12600</v>
      </c>
      <c r="O268" s="115">
        <f>N268+N269</f>
        <v>32200</v>
      </c>
      <c r="P268" s="42"/>
      <c r="Q268" s="13"/>
      <c r="R268" s="13"/>
      <c r="S268" s="42"/>
      <c r="T268" s="42"/>
      <c r="U268" s="46"/>
      <c r="V268" s="109" t="s">
        <v>437</v>
      </c>
      <c r="W268" s="117">
        <f>IF(V268="","",O268)</f>
        <v>32200</v>
      </c>
    </row>
    <row r="269" spans="1:23" s="18" customFormat="1" ht="30" customHeight="1">
      <c r="A269" s="112"/>
      <c r="B269" s="123"/>
      <c r="C269" s="114"/>
      <c r="D269" s="25">
        <v>3</v>
      </c>
      <c r="E269" s="26" t="s">
        <v>210</v>
      </c>
      <c r="F269" s="27" t="s">
        <v>214</v>
      </c>
      <c r="G269" s="30">
        <v>10</v>
      </c>
      <c r="H269" s="30">
        <v>0</v>
      </c>
      <c r="I269" s="30">
        <v>0</v>
      </c>
      <c r="J269" s="30">
        <v>0</v>
      </c>
      <c r="K269" s="29">
        <f t="shared" si="14"/>
        <v>10</v>
      </c>
      <c r="L269" s="28">
        <v>70</v>
      </c>
      <c r="M269" s="28">
        <v>28</v>
      </c>
      <c r="N269" s="6">
        <f t="shared" si="15"/>
        <v>19600</v>
      </c>
      <c r="O269" s="116"/>
      <c r="P269" s="42">
        <v>10</v>
      </c>
      <c r="Q269" s="13"/>
      <c r="R269" s="13"/>
      <c r="S269" s="42"/>
      <c r="T269" s="42"/>
      <c r="U269" s="46"/>
      <c r="V269" s="110"/>
      <c r="W269" s="118"/>
    </row>
    <row r="270" spans="1:23" s="18" customFormat="1" ht="30" customHeight="1">
      <c r="A270" s="47">
        <v>92</v>
      </c>
      <c r="B270" s="48">
        <v>694</v>
      </c>
      <c r="C270" s="73" t="s">
        <v>438</v>
      </c>
      <c r="D270" s="25">
        <v>3</v>
      </c>
      <c r="E270" s="26" t="s">
        <v>210</v>
      </c>
      <c r="F270" s="27" t="s">
        <v>214</v>
      </c>
      <c r="G270" s="30">
        <v>13</v>
      </c>
      <c r="H270" s="30">
        <v>2</v>
      </c>
      <c r="I270" s="30">
        <v>0</v>
      </c>
      <c r="J270" s="30">
        <v>5</v>
      </c>
      <c r="K270" s="29">
        <f t="shared" si="14"/>
        <v>20</v>
      </c>
      <c r="L270" s="28">
        <v>70</v>
      </c>
      <c r="M270" s="28">
        <v>43</v>
      </c>
      <c r="N270" s="6">
        <f t="shared" si="15"/>
        <v>60200</v>
      </c>
      <c r="O270" s="49">
        <f>N270</f>
        <v>60200</v>
      </c>
      <c r="P270" s="42">
        <v>14</v>
      </c>
      <c r="Q270" s="13"/>
      <c r="R270" s="13"/>
      <c r="S270" s="42"/>
      <c r="T270" s="42"/>
      <c r="U270" s="46"/>
      <c r="V270" s="50"/>
      <c r="W270" s="67" t="str">
        <f>IF(V270="","",O270)</f>
        <v/>
      </c>
    </row>
    <row r="271" spans="1:23" s="18" customFormat="1" ht="30" customHeight="1">
      <c r="A271" s="47">
        <v>125</v>
      </c>
      <c r="B271" s="48">
        <v>695</v>
      </c>
      <c r="C271" s="8" t="s">
        <v>439</v>
      </c>
      <c r="D271" s="25">
        <v>3</v>
      </c>
      <c r="E271" s="26" t="s">
        <v>210</v>
      </c>
      <c r="F271" s="27" t="s">
        <v>440</v>
      </c>
      <c r="G271" s="30">
        <v>0</v>
      </c>
      <c r="H271" s="30">
        <v>0</v>
      </c>
      <c r="I271" s="30">
        <v>0</v>
      </c>
      <c r="J271" s="30">
        <v>0</v>
      </c>
      <c r="K271" s="29">
        <f t="shared" si="14"/>
        <v>0</v>
      </c>
      <c r="L271" s="28">
        <v>70</v>
      </c>
      <c r="M271" s="28">
        <v>0</v>
      </c>
      <c r="N271" s="6">
        <f t="shared" si="15"/>
        <v>0</v>
      </c>
      <c r="O271" s="49">
        <f>N271</f>
        <v>0</v>
      </c>
      <c r="P271" s="52">
        <v>14</v>
      </c>
      <c r="Q271" s="56"/>
      <c r="R271" s="53">
        <v>14</v>
      </c>
      <c r="S271" s="42"/>
      <c r="T271" s="42"/>
      <c r="U271" s="41"/>
      <c r="V271" s="50"/>
      <c r="W271" s="67" t="str">
        <f>IF(V271="","",O271)</f>
        <v/>
      </c>
    </row>
    <row r="272" spans="1:23" s="18" customFormat="1" ht="24.95" customHeight="1">
      <c r="A272" s="111">
        <v>107</v>
      </c>
      <c r="B272" s="111">
        <v>696</v>
      </c>
      <c r="C272" s="113" t="s">
        <v>441</v>
      </c>
      <c r="D272" s="25">
        <v>3</v>
      </c>
      <c r="E272" s="26" t="s">
        <v>246</v>
      </c>
      <c r="F272" s="27" t="s">
        <v>214</v>
      </c>
      <c r="G272" s="30">
        <v>4</v>
      </c>
      <c r="H272" s="30">
        <v>0</v>
      </c>
      <c r="I272" s="30">
        <v>0</v>
      </c>
      <c r="J272" s="30">
        <v>0</v>
      </c>
      <c r="K272" s="29">
        <f t="shared" si="14"/>
        <v>4</v>
      </c>
      <c r="L272" s="28">
        <v>70</v>
      </c>
      <c r="M272" s="28">
        <v>43</v>
      </c>
      <c r="N272" s="6">
        <f t="shared" si="15"/>
        <v>12040</v>
      </c>
      <c r="O272" s="115">
        <f>N273+N272</f>
        <v>17360</v>
      </c>
      <c r="P272" s="42"/>
      <c r="Q272" s="39"/>
      <c r="R272" s="13"/>
      <c r="S272" s="42"/>
      <c r="T272" s="42"/>
      <c r="U272" s="44"/>
      <c r="V272" s="109"/>
      <c r="W272" s="117" t="str">
        <f>IF(V273="","",O273)</f>
        <v/>
      </c>
    </row>
    <row r="273" spans="1:23" s="18" customFormat="1" ht="24.95" customHeight="1">
      <c r="A273" s="112">
        <v>107</v>
      </c>
      <c r="B273" s="112">
        <v>696</v>
      </c>
      <c r="C273" s="114"/>
      <c r="D273" s="25">
        <v>3</v>
      </c>
      <c r="E273" s="64" t="s">
        <v>442</v>
      </c>
      <c r="F273" s="27" t="s">
        <v>211</v>
      </c>
      <c r="G273" s="30">
        <v>2</v>
      </c>
      <c r="H273" s="30">
        <v>0</v>
      </c>
      <c r="I273" s="30">
        <v>0</v>
      </c>
      <c r="J273" s="30">
        <v>0</v>
      </c>
      <c r="K273" s="29">
        <f t="shared" si="14"/>
        <v>2</v>
      </c>
      <c r="L273" s="28">
        <v>70</v>
      </c>
      <c r="M273" s="28">
        <v>38</v>
      </c>
      <c r="N273" s="6">
        <f t="shared" si="15"/>
        <v>5320</v>
      </c>
      <c r="O273" s="116"/>
      <c r="P273" s="42"/>
      <c r="Q273" s="13"/>
      <c r="R273" s="13"/>
      <c r="S273" s="42"/>
      <c r="T273" s="42"/>
      <c r="U273" s="45"/>
      <c r="V273" s="110"/>
      <c r="W273" s="118"/>
    </row>
    <row r="274" spans="1:23" s="18" customFormat="1" ht="24.95" customHeight="1">
      <c r="A274" s="111">
        <v>104</v>
      </c>
      <c r="B274" s="111">
        <v>697</v>
      </c>
      <c r="C274" s="113" t="s">
        <v>443</v>
      </c>
      <c r="D274" s="25">
        <v>2</v>
      </c>
      <c r="E274" s="26" t="s">
        <v>444</v>
      </c>
      <c r="F274" s="79">
        <v>42191</v>
      </c>
      <c r="G274" s="30">
        <v>8</v>
      </c>
      <c r="H274" s="30">
        <v>3</v>
      </c>
      <c r="I274" s="30">
        <v>0</v>
      </c>
      <c r="J274" s="30">
        <v>11</v>
      </c>
      <c r="K274" s="29">
        <f t="shared" si="14"/>
        <v>22</v>
      </c>
      <c r="L274" s="28">
        <v>70</v>
      </c>
      <c r="M274" s="28">
        <v>1</v>
      </c>
      <c r="N274" s="6">
        <f t="shared" si="15"/>
        <v>1540</v>
      </c>
      <c r="O274" s="115">
        <f>N275+N274</f>
        <v>25060</v>
      </c>
      <c r="P274" s="42"/>
      <c r="Q274" s="13"/>
      <c r="R274" s="13"/>
      <c r="S274" s="42"/>
      <c r="T274" s="42"/>
      <c r="U274" s="46"/>
      <c r="V274" s="109" t="s">
        <v>445</v>
      </c>
      <c r="W274" s="117">
        <f>IF(V274="","",O274)</f>
        <v>25060</v>
      </c>
    </row>
    <row r="275" spans="1:23" s="18" customFormat="1" ht="30" customHeight="1">
      <c r="A275" s="112">
        <v>104</v>
      </c>
      <c r="B275" s="112">
        <v>697</v>
      </c>
      <c r="C275" s="114" t="s">
        <v>443</v>
      </c>
      <c r="D275" s="25">
        <v>3</v>
      </c>
      <c r="E275" s="26" t="s">
        <v>210</v>
      </c>
      <c r="F275" s="27" t="s">
        <v>214</v>
      </c>
      <c r="G275" s="30">
        <v>8</v>
      </c>
      <c r="H275" s="30">
        <v>0</v>
      </c>
      <c r="I275" s="30">
        <v>0</v>
      </c>
      <c r="J275" s="30">
        <v>0</v>
      </c>
      <c r="K275" s="29">
        <f t="shared" si="14"/>
        <v>8</v>
      </c>
      <c r="L275" s="28">
        <v>70</v>
      </c>
      <c r="M275" s="28">
        <v>42</v>
      </c>
      <c r="N275" s="6">
        <f t="shared" si="15"/>
        <v>23520</v>
      </c>
      <c r="O275" s="116"/>
      <c r="P275" s="42">
        <v>2</v>
      </c>
      <c r="Q275" s="39" t="s">
        <v>226</v>
      </c>
      <c r="R275" s="13"/>
      <c r="S275" s="42"/>
      <c r="T275" s="42"/>
      <c r="U275" s="44"/>
      <c r="V275" s="110"/>
      <c r="W275" s="118"/>
    </row>
    <row r="276" spans="1:23" s="18" customFormat="1" ht="30" customHeight="1">
      <c r="A276" s="121">
        <v>93</v>
      </c>
      <c r="B276" s="121">
        <v>698</v>
      </c>
      <c r="C276" s="126" t="s">
        <v>446</v>
      </c>
      <c r="D276" s="25">
        <v>1</v>
      </c>
      <c r="E276" s="26" t="s">
        <v>307</v>
      </c>
      <c r="F276" s="27" t="s">
        <v>447</v>
      </c>
      <c r="G276" s="30">
        <v>11</v>
      </c>
      <c r="H276" s="30">
        <v>0</v>
      </c>
      <c r="I276" s="30">
        <v>0</v>
      </c>
      <c r="J276" s="30">
        <v>9</v>
      </c>
      <c r="K276" s="29">
        <f t="shared" si="14"/>
        <v>20</v>
      </c>
      <c r="L276" s="28">
        <v>70</v>
      </c>
      <c r="M276" s="28">
        <v>7</v>
      </c>
      <c r="N276" s="6">
        <f t="shared" si="15"/>
        <v>9800</v>
      </c>
      <c r="O276" s="115">
        <f>N278+N277+N276</f>
        <v>40670</v>
      </c>
      <c r="P276" s="42"/>
      <c r="Q276" s="13"/>
      <c r="R276" s="13"/>
      <c r="S276" s="42"/>
      <c r="T276" s="42"/>
      <c r="U276" s="41"/>
      <c r="V276" s="129" t="s">
        <v>448</v>
      </c>
      <c r="W276" s="117">
        <f>IF(V276="","",O276)</f>
        <v>40670</v>
      </c>
    </row>
    <row r="277" spans="1:23" s="18" customFormat="1" ht="30" customHeight="1">
      <c r="A277" s="122">
        <v>93</v>
      </c>
      <c r="B277" s="122"/>
      <c r="C277" s="127"/>
      <c r="D277" s="25">
        <v>2</v>
      </c>
      <c r="E277" s="26" t="s">
        <v>449</v>
      </c>
      <c r="F277" s="27" t="s">
        <v>450</v>
      </c>
      <c r="G277" s="30">
        <v>11</v>
      </c>
      <c r="H277" s="30">
        <v>0</v>
      </c>
      <c r="I277" s="30">
        <v>0</v>
      </c>
      <c r="J277" s="30">
        <v>9</v>
      </c>
      <c r="K277" s="29">
        <f t="shared" si="14"/>
        <v>20</v>
      </c>
      <c r="L277" s="28">
        <v>70</v>
      </c>
      <c r="M277" s="28">
        <v>5</v>
      </c>
      <c r="N277" s="6">
        <f t="shared" si="15"/>
        <v>7000</v>
      </c>
      <c r="O277" s="125"/>
      <c r="P277" s="42"/>
      <c r="Q277" s="13"/>
      <c r="R277" s="13"/>
      <c r="S277" s="42"/>
      <c r="T277" s="42"/>
      <c r="U277" s="41"/>
      <c r="V277" s="130"/>
      <c r="W277" s="119"/>
    </row>
    <row r="278" spans="1:23" s="18" customFormat="1" ht="30" customHeight="1">
      <c r="A278" s="123">
        <v>93</v>
      </c>
      <c r="B278" s="123"/>
      <c r="C278" s="128"/>
      <c r="D278" s="25">
        <v>3</v>
      </c>
      <c r="E278" s="26" t="s">
        <v>210</v>
      </c>
      <c r="F278" s="27" t="s">
        <v>214</v>
      </c>
      <c r="G278" s="30">
        <v>11</v>
      </c>
      <c r="H278" s="30">
        <v>0</v>
      </c>
      <c r="I278" s="30">
        <v>0</v>
      </c>
      <c r="J278" s="30">
        <v>0</v>
      </c>
      <c r="K278" s="29">
        <f t="shared" si="14"/>
        <v>11</v>
      </c>
      <c r="L278" s="28">
        <v>70</v>
      </c>
      <c r="M278" s="28">
        <v>31</v>
      </c>
      <c r="N278" s="6">
        <f t="shared" si="15"/>
        <v>23870</v>
      </c>
      <c r="O278" s="116"/>
      <c r="P278" s="42">
        <v>12</v>
      </c>
      <c r="Q278" s="13"/>
      <c r="R278" s="13"/>
      <c r="S278" s="42"/>
      <c r="T278" s="42"/>
      <c r="U278" s="41"/>
      <c r="V278" s="131"/>
      <c r="W278" s="118"/>
    </row>
    <row r="279" spans="1:23" s="18" customFormat="1" ht="30" customHeight="1">
      <c r="A279" s="111">
        <v>94</v>
      </c>
      <c r="B279" s="111">
        <v>699</v>
      </c>
      <c r="C279" s="113" t="s">
        <v>451</v>
      </c>
      <c r="D279" s="25">
        <v>2</v>
      </c>
      <c r="E279" s="26" t="s">
        <v>452</v>
      </c>
      <c r="F279" s="27" t="s">
        <v>453</v>
      </c>
      <c r="G279" s="30">
        <v>3</v>
      </c>
      <c r="H279" s="30">
        <v>1</v>
      </c>
      <c r="I279" s="30">
        <v>0</v>
      </c>
      <c r="J279" s="30">
        <v>11</v>
      </c>
      <c r="K279" s="29">
        <f t="shared" si="14"/>
        <v>15</v>
      </c>
      <c r="L279" s="28">
        <v>70</v>
      </c>
      <c r="M279" s="28">
        <v>3</v>
      </c>
      <c r="N279" s="6">
        <f t="shared" si="15"/>
        <v>3150</v>
      </c>
      <c r="O279" s="115">
        <f>N280+N279</f>
        <v>11550</v>
      </c>
      <c r="P279" s="42"/>
      <c r="Q279" s="13"/>
      <c r="R279" s="13"/>
      <c r="S279" s="42"/>
      <c r="T279" s="42"/>
      <c r="U279" s="41"/>
      <c r="V279" s="109" t="s">
        <v>454</v>
      </c>
      <c r="W279" s="117">
        <f>IF(V279="","",O279)</f>
        <v>11550</v>
      </c>
    </row>
    <row r="280" spans="1:23" s="18" customFormat="1" ht="30" customHeight="1">
      <c r="A280" s="112">
        <v>94</v>
      </c>
      <c r="B280" s="112">
        <v>699</v>
      </c>
      <c r="C280" s="114"/>
      <c r="D280" s="25">
        <v>3</v>
      </c>
      <c r="E280" s="26" t="s">
        <v>210</v>
      </c>
      <c r="F280" s="27" t="s">
        <v>214</v>
      </c>
      <c r="G280" s="30">
        <v>3</v>
      </c>
      <c r="H280" s="30">
        <v>0</v>
      </c>
      <c r="I280" s="30">
        <v>0</v>
      </c>
      <c r="J280" s="30">
        <v>0</v>
      </c>
      <c r="K280" s="29">
        <f t="shared" ref="K280:K294" si="16">SUM(G280:J280)</f>
        <v>3</v>
      </c>
      <c r="L280" s="28">
        <v>70</v>
      </c>
      <c r="M280" s="28">
        <v>40</v>
      </c>
      <c r="N280" s="6">
        <f t="shared" si="15"/>
        <v>8400</v>
      </c>
      <c r="O280" s="116"/>
      <c r="P280" s="42">
        <v>6</v>
      </c>
      <c r="Q280" s="13"/>
      <c r="R280" s="13"/>
      <c r="S280" s="42"/>
      <c r="T280" s="42"/>
      <c r="U280" s="41"/>
      <c r="V280" s="110"/>
      <c r="W280" s="118"/>
    </row>
    <row r="281" spans="1:23" s="18" customFormat="1" ht="30" customHeight="1">
      <c r="A281" s="111">
        <v>95</v>
      </c>
      <c r="B281" s="111">
        <v>700</v>
      </c>
      <c r="C281" s="113" t="s">
        <v>455</v>
      </c>
      <c r="D281" s="25">
        <v>1</v>
      </c>
      <c r="E281" s="26" t="s">
        <v>307</v>
      </c>
      <c r="F281" s="27" t="s">
        <v>294</v>
      </c>
      <c r="G281" s="30">
        <v>7</v>
      </c>
      <c r="H281" s="30">
        <v>2</v>
      </c>
      <c r="I281" s="30">
        <v>0</v>
      </c>
      <c r="J281" s="30">
        <v>26</v>
      </c>
      <c r="K281" s="29">
        <f t="shared" si="16"/>
        <v>35</v>
      </c>
      <c r="L281" s="28">
        <v>70</v>
      </c>
      <c r="M281" s="28">
        <v>5</v>
      </c>
      <c r="N281" s="6">
        <f t="shared" si="15"/>
        <v>12250</v>
      </c>
      <c r="O281" s="115">
        <f>N281+N282</f>
        <v>36750</v>
      </c>
      <c r="P281" s="42"/>
      <c r="Q281" s="13"/>
      <c r="R281" s="13"/>
      <c r="S281" s="42"/>
      <c r="T281" s="42"/>
      <c r="U281" s="41"/>
      <c r="V281" s="109" t="s">
        <v>456</v>
      </c>
      <c r="W281" s="117">
        <f>IF(V281="","",O281)</f>
        <v>36750</v>
      </c>
    </row>
    <row r="282" spans="1:23" s="18" customFormat="1" ht="30" customHeight="1">
      <c r="A282" s="112">
        <v>95</v>
      </c>
      <c r="B282" s="112">
        <v>700</v>
      </c>
      <c r="C282" s="114"/>
      <c r="D282" s="25">
        <v>2</v>
      </c>
      <c r="E282" s="58" t="s">
        <v>457</v>
      </c>
      <c r="F282" s="27" t="s">
        <v>458</v>
      </c>
      <c r="G282" s="30">
        <v>7</v>
      </c>
      <c r="H282" s="30">
        <v>2</v>
      </c>
      <c r="I282" s="30">
        <v>0</v>
      </c>
      <c r="J282" s="30">
        <v>26</v>
      </c>
      <c r="K282" s="29">
        <f t="shared" si="16"/>
        <v>35</v>
      </c>
      <c r="L282" s="28">
        <v>70</v>
      </c>
      <c r="M282" s="28">
        <v>10</v>
      </c>
      <c r="N282" s="6">
        <f t="shared" si="15"/>
        <v>24500</v>
      </c>
      <c r="O282" s="116"/>
      <c r="P282" s="42"/>
      <c r="Q282" s="13"/>
      <c r="R282" s="13"/>
      <c r="S282" s="42"/>
      <c r="T282" s="42"/>
      <c r="U282" s="41"/>
      <c r="V282" s="110"/>
      <c r="W282" s="118"/>
    </row>
    <row r="283" spans="1:23" s="18" customFormat="1" ht="33" customHeight="1">
      <c r="A283" s="47">
        <v>105</v>
      </c>
      <c r="B283" s="48">
        <v>701</v>
      </c>
      <c r="C283" s="8" t="s">
        <v>459</v>
      </c>
      <c r="D283" s="25">
        <v>3</v>
      </c>
      <c r="E283" s="26" t="s">
        <v>210</v>
      </c>
      <c r="F283" s="27" t="s">
        <v>214</v>
      </c>
      <c r="G283" s="30">
        <v>13</v>
      </c>
      <c r="H283" s="30">
        <v>1</v>
      </c>
      <c r="I283" s="30">
        <v>0</v>
      </c>
      <c r="J283" s="30">
        <v>18</v>
      </c>
      <c r="K283" s="29">
        <f t="shared" si="16"/>
        <v>32</v>
      </c>
      <c r="L283" s="28">
        <v>70</v>
      </c>
      <c r="M283" s="28">
        <v>43</v>
      </c>
      <c r="N283" s="6">
        <f t="shared" si="15"/>
        <v>96320</v>
      </c>
      <c r="O283" s="49">
        <f>N283</f>
        <v>96320</v>
      </c>
      <c r="P283" s="42">
        <v>10</v>
      </c>
      <c r="Q283" s="13"/>
      <c r="R283" s="13"/>
      <c r="S283" s="42"/>
      <c r="T283" s="42"/>
      <c r="U283" s="41"/>
      <c r="V283" s="50" t="s">
        <v>460</v>
      </c>
      <c r="W283" s="67">
        <f>IF(V283="","",O283)</f>
        <v>96320</v>
      </c>
    </row>
    <row r="284" spans="1:23" s="18" customFormat="1" ht="31.5" customHeight="1">
      <c r="A284" s="47">
        <v>96</v>
      </c>
      <c r="B284" s="48">
        <v>702</v>
      </c>
      <c r="C284" s="8" t="s">
        <v>461</v>
      </c>
      <c r="D284" s="25">
        <v>3</v>
      </c>
      <c r="E284" s="26" t="s">
        <v>210</v>
      </c>
      <c r="F284" s="32" t="s">
        <v>214</v>
      </c>
      <c r="G284" s="28">
        <v>8</v>
      </c>
      <c r="H284" s="28">
        <v>0</v>
      </c>
      <c r="I284" s="28">
        <v>0</v>
      </c>
      <c r="J284" s="28">
        <v>0</v>
      </c>
      <c r="K284" s="29">
        <f t="shared" si="16"/>
        <v>8</v>
      </c>
      <c r="L284" s="28">
        <v>70</v>
      </c>
      <c r="M284" s="28">
        <v>43</v>
      </c>
      <c r="N284" s="6">
        <f t="shared" si="15"/>
        <v>24080</v>
      </c>
      <c r="O284" s="49">
        <f>N284</f>
        <v>24080</v>
      </c>
      <c r="P284" s="42">
        <v>9</v>
      </c>
      <c r="Q284" s="13"/>
      <c r="R284" s="13"/>
      <c r="S284" s="42"/>
      <c r="T284" s="42"/>
      <c r="U284" s="41"/>
      <c r="V284" s="50" t="s">
        <v>462</v>
      </c>
      <c r="W284" s="67">
        <f>IF(V284="","",O284)</f>
        <v>24080</v>
      </c>
    </row>
    <row r="285" spans="1:23" s="18" customFormat="1" ht="24" customHeight="1">
      <c r="A285" s="121">
        <v>97</v>
      </c>
      <c r="B285" s="121">
        <v>705</v>
      </c>
      <c r="C285" s="8" t="s">
        <v>463</v>
      </c>
      <c r="D285" s="25">
        <v>2</v>
      </c>
      <c r="E285" s="26" t="s">
        <v>464</v>
      </c>
      <c r="F285" s="32" t="s">
        <v>465</v>
      </c>
      <c r="G285" s="28">
        <v>1</v>
      </c>
      <c r="H285" s="28">
        <v>2</v>
      </c>
      <c r="I285" s="28">
        <v>0</v>
      </c>
      <c r="J285" s="28">
        <v>22</v>
      </c>
      <c r="K285" s="29">
        <f t="shared" si="16"/>
        <v>25</v>
      </c>
      <c r="L285" s="28">
        <v>70</v>
      </c>
      <c r="M285" s="28">
        <v>2</v>
      </c>
      <c r="N285" s="6">
        <f t="shared" si="15"/>
        <v>3500</v>
      </c>
      <c r="O285" s="115">
        <f>N287+N286+N285</f>
        <v>19880</v>
      </c>
      <c r="P285" s="42"/>
      <c r="Q285" s="13"/>
      <c r="R285" s="13"/>
      <c r="S285" s="42"/>
      <c r="T285" s="42"/>
      <c r="U285" s="41"/>
      <c r="V285" s="109" t="s">
        <v>466</v>
      </c>
      <c r="W285" s="117">
        <f>IF(V285="","",O285)</f>
        <v>19880</v>
      </c>
    </row>
    <row r="286" spans="1:23" s="18" customFormat="1" ht="24" customHeight="1">
      <c r="A286" s="122">
        <v>97</v>
      </c>
      <c r="B286" s="122">
        <v>705</v>
      </c>
      <c r="C286" s="8" t="s">
        <v>463</v>
      </c>
      <c r="D286" s="25">
        <v>2</v>
      </c>
      <c r="E286" s="26" t="s">
        <v>467</v>
      </c>
      <c r="F286" s="32" t="s">
        <v>468</v>
      </c>
      <c r="G286" s="28">
        <v>1</v>
      </c>
      <c r="H286" s="28">
        <v>2</v>
      </c>
      <c r="I286" s="28">
        <v>0</v>
      </c>
      <c r="J286" s="28">
        <v>18</v>
      </c>
      <c r="K286" s="29">
        <f t="shared" si="16"/>
        <v>21</v>
      </c>
      <c r="L286" s="28">
        <v>70</v>
      </c>
      <c r="M286" s="28">
        <v>4</v>
      </c>
      <c r="N286" s="6">
        <f t="shared" si="15"/>
        <v>5880</v>
      </c>
      <c r="O286" s="125"/>
      <c r="P286" s="42"/>
      <c r="Q286" s="13"/>
      <c r="R286" s="13"/>
      <c r="S286" s="42"/>
      <c r="T286" s="42"/>
      <c r="U286" s="41"/>
      <c r="V286" s="120"/>
      <c r="W286" s="119"/>
    </row>
    <row r="287" spans="1:23" s="18" customFormat="1" ht="30" customHeight="1">
      <c r="A287" s="123">
        <v>97</v>
      </c>
      <c r="B287" s="123">
        <v>705</v>
      </c>
      <c r="C287" s="8" t="s">
        <v>463</v>
      </c>
      <c r="D287" s="25">
        <v>3</v>
      </c>
      <c r="E287" s="26" t="s">
        <v>210</v>
      </c>
      <c r="F287" s="27" t="s">
        <v>330</v>
      </c>
      <c r="G287" s="30">
        <v>1</v>
      </c>
      <c r="H287" s="30">
        <v>2</v>
      </c>
      <c r="I287" s="30">
        <v>0</v>
      </c>
      <c r="J287" s="30">
        <v>27</v>
      </c>
      <c r="K287" s="29">
        <f t="shared" si="16"/>
        <v>30</v>
      </c>
      <c r="L287" s="28">
        <v>70</v>
      </c>
      <c r="M287" s="28">
        <v>5</v>
      </c>
      <c r="N287" s="6">
        <f t="shared" si="15"/>
        <v>10500</v>
      </c>
      <c r="O287" s="116"/>
      <c r="P287" s="42"/>
      <c r="Q287" s="39" t="s">
        <v>299</v>
      </c>
      <c r="R287" s="39"/>
      <c r="S287" s="42"/>
      <c r="T287" s="42"/>
      <c r="U287" s="46"/>
      <c r="V287" s="110"/>
      <c r="W287" s="118"/>
    </row>
    <row r="288" spans="1:23" s="18" customFormat="1" ht="30" customHeight="1">
      <c r="A288" s="121">
        <v>98</v>
      </c>
      <c r="B288" s="121">
        <v>706</v>
      </c>
      <c r="C288" s="113" t="s">
        <v>469</v>
      </c>
      <c r="D288" s="25">
        <v>1</v>
      </c>
      <c r="E288" s="26" t="s">
        <v>307</v>
      </c>
      <c r="F288" s="27" t="s">
        <v>470</v>
      </c>
      <c r="G288" s="28">
        <v>5</v>
      </c>
      <c r="H288" s="28">
        <v>1</v>
      </c>
      <c r="I288" s="28">
        <v>0</v>
      </c>
      <c r="J288" s="28">
        <v>6</v>
      </c>
      <c r="K288" s="29">
        <f t="shared" si="16"/>
        <v>12</v>
      </c>
      <c r="L288" s="28">
        <v>70</v>
      </c>
      <c r="M288" s="28">
        <v>17</v>
      </c>
      <c r="N288" s="6">
        <f t="shared" si="15"/>
        <v>14280</v>
      </c>
      <c r="O288" s="115">
        <f>SUM(N288:N290)</f>
        <v>41440</v>
      </c>
      <c r="P288" s="42"/>
      <c r="Q288" s="13"/>
      <c r="R288" s="13"/>
      <c r="S288" s="42"/>
      <c r="T288" s="42"/>
      <c r="U288" s="31"/>
      <c r="V288" s="109" t="s">
        <v>471</v>
      </c>
      <c r="W288" s="117">
        <f>IF(V288="","",O288)</f>
        <v>41440</v>
      </c>
    </row>
    <row r="289" spans="1:23" s="18" customFormat="1" ht="24" customHeight="1">
      <c r="A289" s="122">
        <v>98</v>
      </c>
      <c r="B289" s="122">
        <v>706</v>
      </c>
      <c r="C289" s="124"/>
      <c r="D289" s="37">
        <v>2</v>
      </c>
      <c r="E289" s="58" t="s">
        <v>333</v>
      </c>
      <c r="F289" s="27" t="s">
        <v>214</v>
      </c>
      <c r="G289" s="28">
        <v>6</v>
      </c>
      <c r="H289" s="28">
        <v>0</v>
      </c>
      <c r="I289" s="28">
        <v>0</v>
      </c>
      <c r="J289" s="28">
        <v>0</v>
      </c>
      <c r="K289" s="29">
        <f t="shared" si="16"/>
        <v>6</v>
      </c>
      <c r="L289" s="28">
        <v>70</v>
      </c>
      <c r="M289" s="28">
        <v>43</v>
      </c>
      <c r="N289" s="6">
        <f t="shared" si="15"/>
        <v>18060</v>
      </c>
      <c r="O289" s="125"/>
      <c r="P289" s="42"/>
      <c r="Q289" s="13"/>
      <c r="R289" s="13"/>
      <c r="S289" s="42"/>
      <c r="T289" s="42"/>
      <c r="U289" s="31"/>
      <c r="V289" s="120"/>
      <c r="W289" s="119"/>
    </row>
    <row r="290" spans="1:23" s="18" customFormat="1" ht="30" customHeight="1">
      <c r="A290" s="123">
        <v>98</v>
      </c>
      <c r="B290" s="123">
        <v>706</v>
      </c>
      <c r="C290" s="114"/>
      <c r="D290" s="25">
        <v>3</v>
      </c>
      <c r="E290" s="26" t="s">
        <v>210</v>
      </c>
      <c r="F290" s="27" t="s">
        <v>472</v>
      </c>
      <c r="G290" s="30">
        <v>5</v>
      </c>
      <c r="H290" s="30">
        <v>0</v>
      </c>
      <c r="I290" s="30">
        <v>0</v>
      </c>
      <c r="J290" s="30">
        <v>0</v>
      </c>
      <c r="K290" s="29">
        <f t="shared" si="16"/>
        <v>5</v>
      </c>
      <c r="L290" s="28">
        <v>70</v>
      </c>
      <c r="M290" s="28">
        <v>26</v>
      </c>
      <c r="N290" s="6">
        <f t="shared" si="15"/>
        <v>9100</v>
      </c>
      <c r="O290" s="116"/>
      <c r="P290" s="42">
        <v>9</v>
      </c>
      <c r="Q290" s="13"/>
      <c r="R290" s="13"/>
      <c r="S290" s="42"/>
      <c r="T290" s="42"/>
      <c r="U290" s="36"/>
      <c r="V290" s="110"/>
      <c r="W290" s="118"/>
    </row>
    <row r="291" spans="1:23" s="18" customFormat="1" ht="24" customHeight="1">
      <c r="A291" s="111">
        <v>99</v>
      </c>
      <c r="B291" s="111">
        <v>707</v>
      </c>
      <c r="C291" s="113" t="s">
        <v>473</v>
      </c>
      <c r="D291" s="25">
        <v>2</v>
      </c>
      <c r="E291" s="26" t="s">
        <v>474</v>
      </c>
      <c r="F291" s="27" t="s">
        <v>475</v>
      </c>
      <c r="G291" s="30">
        <v>4</v>
      </c>
      <c r="H291" s="30">
        <v>0</v>
      </c>
      <c r="I291" s="30">
        <v>0</v>
      </c>
      <c r="J291" s="30">
        <v>0</v>
      </c>
      <c r="K291" s="29">
        <f t="shared" si="16"/>
        <v>4</v>
      </c>
      <c r="L291" s="28">
        <v>70</v>
      </c>
      <c r="M291" s="28">
        <v>43</v>
      </c>
      <c r="N291" s="6">
        <f t="shared" si="15"/>
        <v>12040</v>
      </c>
      <c r="O291" s="115">
        <f>N291+N292</f>
        <v>20020</v>
      </c>
      <c r="P291" s="42"/>
      <c r="Q291" s="13"/>
      <c r="R291" s="13"/>
      <c r="S291" s="42"/>
      <c r="T291" s="42"/>
      <c r="U291" s="62"/>
      <c r="V291" s="109" t="s">
        <v>476</v>
      </c>
      <c r="W291" s="117">
        <f>IF(V291="","",O291)</f>
        <v>20020</v>
      </c>
    </row>
    <row r="292" spans="1:23" s="18" customFormat="1" ht="30" customHeight="1">
      <c r="A292" s="112">
        <v>99</v>
      </c>
      <c r="B292" s="112">
        <v>707</v>
      </c>
      <c r="C292" s="114"/>
      <c r="D292" s="25">
        <v>3</v>
      </c>
      <c r="E292" s="26" t="s">
        <v>210</v>
      </c>
      <c r="F292" s="27" t="s">
        <v>477</v>
      </c>
      <c r="G292" s="30">
        <v>0</v>
      </c>
      <c r="H292" s="30">
        <v>0</v>
      </c>
      <c r="I292" s="30">
        <v>0</v>
      </c>
      <c r="J292" s="30">
        <v>3</v>
      </c>
      <c r="K292" s="29">
        <f t="shared" si="16"/>
        <v>3</v>
      </c>
      <c r="L292" s="28">
        <v>70</v>
      </c>
      <c r="M292" s="28">
        <v>38</v>
      </c>
      <c r="N292" s="6">
        <f t="shared" si="15"/>
        <v>7980</v>
      </c>
      <c r="O292" s="116"/>
      <c r="P292" s="42">
        <v>11</v>
      </c>
      <c r="Q292" s="13"/>
      <c r="R292" s="13"/>
      <c r="S292" s="42"/>
      <c r="T292" s="42"/>
      <c r="U292" s="62"/>
      <c r="V292" s="110"/>
      <c r="W292" s="118"/>
    </row>
    <row r="293" spans="1:23" s="18" customFormat="1" ht="32.1" customHeight="1">
      <c r="A293" s="47">
        <v>100</v>
      </c>
      <c r="B293" s="48">
        <v>708</v>
      </c>
      <c r="C293" s="8" t="s">
        <v>478</v>
      </c>
      <c r="D293" s="25">
        <v>3</v>
      </c>
      <c r="E293" s="26" t="s">
        <v>210</v>
      </c>
      <c r="F293" s="27" t="s">
        <v>214</v>
      </c>
      <c r="G293" s="30">
        <v>2</v>
      </c>
      <c r="H293" s="30">
        <v>0</v>
      </c>
      <c r="I293" s="30">
        <v>0</v>
      </c>
      <c r="J293" s="30">
        <v>0</v>
      </c>
      <c r="K293" s="29">
        <f t="shared" si="16"/>
        <v>2</v>
      </c>
      <c r="L293" s="28">
        <v>70</v>
      </c>
      <c r="M293" s="28">
        <v>43</v>
      </c>
      <c r="N293" s="6">
        <f t="shared" si="15"/>
        <v>6020</v>
      </c>
      <c r="O293" s="49">
        <f>N293</f>
        <v>6020</v>
      </c>
      <c r="P293" s="42">
        <v>0</v>
      </c>
      <c r="Q293" s="13"/>
      <c r="R293" s="13"/>
      <c r="S293" s="42"/>
      <c r="T293" s="42"/>
      <c r="U293" s="41"/>
      <c r="V293" s="50" t="s">
        <v>479</v>
      </c>
      <c r="W293" s="67">
        <f>IF(V293="","",O293)</f>
        <v>6020</v>
      </c>
    </row>
    <row r="294" spans="1:23" s="18" customFormat="1" ht="32.1" customHeight="1">
      <c r="A294" s="47">
        <v>101</v>
      </c>
      <c r="B294" s="48">
        <v>2537</v>
      </c>
      <c r="C294" s="8" t="s">
        <v>480</v>
      </c>
      <c r="D294" s="25">
        <v>3</v>
      </c>
      <c r="E294" s="26" t="s">
        <v>210</v>
      </c>
      <c r="F294" s="27" t="s">
        <v>214</v>
      </c>
      <c r="G294" s="30">
        <v>0</v>
      </c>
      <c r="H294" s="30">
        <v>0</v>
      </c>
      <c r="I294" s="30">
        <v>0</v>
      </c>
      <c r="J294" s="30">
        <v>0</v>
      </c>
      <c r="K294" s="29">
        <f t="shared" si="16"/>
        <v>0</v>
      </c>
      <c r="L294" s="28">
        <v>70</v>
      </c>
      <c r="M294" s="28">
        <v>43</v>
      </c>
      <c r="N294" s="6">
        <f t="shared" si="15"/>
        <v>0</v>
      </c>
      <c r="O294" s="49">
        <f>N294</f>
        <v>0</v>
      </c>
      <c r="P294" s="42">
        <v>5</v>
      </c>
      <c r="Q294" s="39" t="s">
        <v>481</v>
      </c>
      <c r="R294" s="13"/>
      <c r="S294" s="42"/>
      <c r="T294" s="42"/>
      <c r="U294" s="41"/>
      <c r="V294" s="50"/>
      <c r="W294" s="67" t="str">
        <f>IF(V294="","",O294)</f>
        <v/>
      </c>
    </row>
    <row r="295" spans="1:23" s="18" customFormat="1" ht="8.25" customHeight="1">
      <c r="A295" s="47"/>
      <c r="B295" s="48"/>
      <c r="C295" s="8"/>
      <c r="D295" s="25"/>
      <c r="E295" s="84"/>
      <c r="F295" s="27"/>
      <c r="G295" s="30"/>
      <c r="H295" s="30"/>
      <c r="I295" s="30"/>
      <c r="J295" s="30"/>
      <c r="K295" s="29"/>
      <c r="L295" s="28"/>
      <c r="M295" s="28"/>
      <c r="N295" s="6"/>
      <c r="O295" s="49"/>
      <c r="P295" s="52"/>
      <c r="Q295" s="56"/>
      <c r="R295" s="53"/>
      <c r="S295" s="42"/>
      <c r="T295" s="42"/>
      <c r="U295" s="41"/>
      <c r="V295" s="50"/>
      <c r="W295" s="49"/>
    </row>
    <row r="296" spans="1:23" s="96" customFormat="1" ht="39.950000000000003" customHeight="1">
      <c r="A296" s="85"/>
      <c r="B296" s="86"/>
      <c r="C296" s="87" t="s">
        <v>482</v>
      </c>
      <c r="D296" s="88"/>
      <c r="E296" s="89"/>
      <c r="F296" s="89"/>
      <c r="G296" s="90">
        <f>SUM(G4:G295)</f>
        <v>1881</v>
      </c>
      <c r="H296" s="90">
        <f>SUM(H4:H295)</f>
        <v>252</v>
      </c>
      <c r="I296" s="90">
        <f>SUM(I4:I295)</f>
        <v>34</v>
      </c>
      <c r="J296" s="90">
        <f>SUM(J4:J295)</f>
        <v>2497</v>
      </c>
      <c r="K296" s="91">
        <f>SUM(K4:K295)</f>
        <v>4664</v>
      </c>
      <c r="L296" s="90"/>
      <c r="M296" s="90"/>
      <c r="N296" s="90">
        <v>6147960</v>
      </c>
      <c r="O296" s="91">
        <f>SUM(O4:O295)</f>
        <v>6147960</v>
      </c>
      <c r="P296" s="92">
        <f>SUM(P4:P263)</f>
        <v>1128</v>
      </c>
      <c r="Q296" s="93"/>
      <c r="R296" s="93"/>
      <c r="S296" s="94">
        <f>SUM(S4:S263)</f>
        <v>0</v>
      </c>
      <c r="T296" s="94">
        <f>SUM(T4:T263)</f>
        <v>0</v>
      </c>
      <c r="U296" s="94"/>
      <c r="V296" s="95"/>
      <c r="W296" s="91">
        <f>SUM(W4:W295)</f>
        <v>4814425</v>
      </c>
    </row>
    <row r="297" spans="1:23" s="18" customFormat="1">
      <c r="A297" s="97"/>
      <c r="B297" s="98"/>
      <c r="E297" s="99"/>
      <c r="F297" s="100"/>
      <c r="Q297" s="101"/>
      <c r="R297" s="101"/>
      <c r="U297" s="17"/>
      <c r="V297" s="102"/>
    </row>
    <row r="298" spans="1:23" s="18" customFormat="1">
      <c r="A298" s="97"/>
      <c r="B298" s="98"/>
      <c r="E298" s="99"/>
      <c r="F298" s="100"/>
      <c r="N298" s="22">
        <f>N3-N296</f>
        <v>0</v>
      </c>
      <c r="Q298" s="101"/>
      <c r="R298" s="101"/>
      <c r="U298" s="17"/>
      <c r="V298" s="102"/>
    </row>
    <row r="299" spans="1:23" s="18" customFormat="1">
      <c r="A299" s="97"/>
      <c r="B299" s="98"/>
      <c r="E299" s="99"/>
      <c r="F299" s="100"/>
      <c r="O299" s="103"/>
      <c r="Q299" s="101"/>
      <c r="R299" s="101"/>
      <c r="U299" s="17"/>
      <c r="V299" s="102"/>
      <c r="W299" s="103"/>
    </row>
    <row r="300" spans="1:23" s="18" customFormat="1">
      <c r="A300" s="97"/>
      <c r="B300" s="98"/>
      <c r="E300" s="99"/>
      <c r="F300" s="100"/>
      <c r="Q300" s="101"/>
      <c r="R300" s="101"/>
      <c r="U300" s="17"/>
      <c r="V300" s="102"/>
    </row>
    <row r="301" spans="1:23" s="18" customFormat="1">
      <c r="A301" s="97"/>
      <c r="B301" s="98"/>
      <c r="E301" s="99"/>
      <c r="F301" s="100"/>
      <c r="Q301" s="101"/>
      <c r="R301" s="101"/>
      <c r="U301" s="17"/>
      <c r="V301" s="102"/>
    </row>
    <row r="302" spans="1:23" s="18" customFormat="1">
      <c r="A302" s="97"/>
      <c r="B302" s="98"/>
      <c r="E302" s="99"/>
      <c r="F302" s="100"/>
      <c r="Q302" s="101"/>
      <c r="R302" s="101"/>
      <c r="U302" s="17"/>
      <c r="V302" s="102"/>
    </row>
    <row r="303" spans="1:23" s="18" customFormat="1">
      <c r="A303" s="97"/>
      <c r="B303" s="98"/>
      <c r="E303" s="99"/>
      <c r="F303" s="100"/>
      <c r="Q303" s="101"/>
      <c r="R303" s="101"/>
      <c r="U303" s="17"/>
      <c r="V303" s="102"/>
    </row>
    <row r="304" spans="1:23" s="18" customFormat="1">
      <c r="A304" s="97"/>
      <c r="B304" s="98"/>
      <c r="E304" s="99"/>
      <c r="F304" s="100"/>
      <c r="Q304" s="101"/>
      <c r="R304" s="101"/>
      <c r="U304" s="17"/>
      <c r="V304" s="102"/>
    </row>
    <row r="305" spans="1:22" s="18" customFormat="1">
      <c r="A305" s="97"/>
      <c r="B305" s="98"/>
      <c r="E305" s="99"/>
      <c r="F305" s="100"/>
      <c r="Q305" s="101"/>
      <c r="R305" s="101"/>
      <c r="U305" s="17"/>
      <c r="V305" s="102"/>
    </row>
    <row r="306" spans="1:22" s="18" customFormat="1">
      <c r="A306" s="97"/>
      <c r="B306" s="98"/>
      <c r="E306" s="99"/>
      <c r="F306" s="100"/>
      <c r="Q306" s="101"/>
      <c r="R306" s="101"/>
      <c r="U306" s="17"/>
      <c r="V306" s="102"/>
    </row>
    <row r="307" spans="1:22" s="18" customFormat="1">
      <c r="A307" s="97"/>
      <c r="B307" s="98"/>
      <c r="E307" s="99"/>
      <c r="F307" s="100"/>
      <c r="Q307" s="101"/>
      <c r="R307" s="101"/>
      <c r="U307" s="17"/>
      <c r="V307" s="102"/>
    </row>
    <row r="308" spans="1:22" s="18" customFormat="1">
      <c r="A308" s="97"/>
      <c r="B308" s="98"/>
      <c r="E308" s="99"/>
      <c r="F308" s="100"/>
      <c r="Q308" s="101"/>
      <c r="R308" s="101"/>
      <c r="U308" s="17"/>
      <c r="V308" s="102"/>
    </row>
    <row r="309" spans="1:22" s="18" customFormat="1">
      <c r="A309" s="97"/>
      <c r="B309" s="98"/>
      <c r="E309" s="99"/>
      <c r="F309" s="100"/>
      <c r="Q309" s="101"/>
      <c r="R309" s="101"/>
      <c r="U309" s="17"/>
      <c r="V309" s="102"/>
    </row>
    <row r="310" spans="1:22" s="18" customFormat="1">
      <c r="A310" s="97"/>
      <c r="B310" s="98"/>
      <c r="E310" s="99"/>
      <c r="F310" s="100"/>
      <c r="Q310" s="101"/>
      <c r="R310" s="101"/>
      <c r="U310" s="17"/>
      <c r="V310" s="102"/>
    </row>
    <row r="311" spans="1:22" s="18" customFormat="1">
      <c r="A311" s="97"/>
      <c r="B311" s="98"/>
      <c r="E311" s="99"/>
      <c r="F311" s="100"/>
      <c r="Q311" s="101"/>
      <c r="R311" s="101"/>
      <c r="U311" s="17"/>
      <c r="V311" s="102"/>
    </row>
    <row r="312" spans="1:22" s="18" customFormat="1">
      <c r="A312" s="97"/>
      <c r="B312" s="98"/>
      <c r="E312" s="99"/>
      <c r="F312" s="100"/>
      <c r="Q312" s="101"/>
      <c r="R312" s="101"/>
      <c r="U312" s="17"/>
      <c r="V312" s="102"/>
    </row>
    <row r="313" spans="1:22" s="18" customFormat="1">
      <c r="A313" s="97"/>
      <c r="B313" s="98"/>
      <c r="E313" s="99"/>
      <c r="F313" s="100"/>
      <c r="Q313" s="101"/>
      <c r="R313" s="101"/>
      <c r="U313" s="17"/>
      <c r="V313" s="102"/>
    </row>
    <row r="314" spans="1:22" s="18" customFormat="1">
      <c r="A314" s="97"/>
      <c r="B314" s="98"/>
      <c r="E314" s="99"/>
      <c r="F314" s="100"/>
      <c r="Q314" s="101"/>
      <c r="R314" s="101"/>
      <c r="U314" s="17"/>
      <c r="V314" s="102"/>
    </row>
    <row r="315" spans="1:22" s="18" customFormat="1">
      <c r="A315" s="97"/>
      <c r="B315" s="98"/>
      <c r="E315" s="99"/>
      <c r="F315" s="100"/>
      <c r="Q315" s="101"/>
      <c r="R315" s="101"/>
      <c r="U315" s="17"/>
      <c r="V315" s="102"/>
    </row>
  </sheetData>
  <autoFilter ref="A2:W294"/>
  <mergeCells count="455">
    <mergeCell ref="A7:A8"/>
    <mergeCell ref="B7:B8"/>
    <mergeCell ref="C7:C8"/>
    <mergeCell ref="O7:O8"/>
    <mergeCell ref="V7:V8"/>
    <mergeCell ref="A4:A6"/>
    <mergeCell ref="B4:B6"/>
    <mergeCell ref="C4:C6"/>
    <mergeCell ref="O4:O6"/>
    <mergeCell ref="V4:V6"/>
    <mergeCell ref="W7:W8"/>
    <mergeCell ref="W4:W6"/>
    <mergeCell ref="A11:A12"/>
    <mergeCell ref="B11:B12"/>
    <mergeCell ref="C11:C12"/>
    <mergeCell ref="O11:O12"/>
    <mergeCell ref="V11:V12"/>
    <mergeCell ref="A9:A10"/>
    <mergeCell ref="B9:B10"/>
    <mergeCell ref="C9:C10"/>
    <mergeCell ref="O9:O10"/>
    <mergeCell ref="V9:V10"/>
    <mergeCell ref="W11:W12"/>
    <mergeCell ref="W9:W10"/>
    <mergeCell ref="A19:A20"/>
    <mergeCell ref="B19:B20"/>
    <mergeCell ref="C19:C20"/>
    <mergeCell ref="O19:O20"/>
    <mergeCell ref="V19:V20"/>
    <mergeCell ref="A13:A18"/>
    <mergeCell ref="B13:B18"/>
    <mergeCell ref="C13:C18"/>
    <mergeCell ref="O13:O18"/>
    <mergeCell ref="V13:V18"/>
    <mergeCell ref="W19:W20"/>
    <mergeCell ref="W13:W18"/>
    <mergeCell ref="A23:A24"/>
    <mergeCell ref="B23:B24"/>
    <mergeCell ref="C23:C24"/>
    <mergeCell ref="O23:O24"/>
    <mergeCell ref="V23:V24"/>
    <mergeCell ref="A21:A22"/>
    <mergeCell ref="B21:B22"/>
    <mergeCell ref="C21:C22"/>
    <mergeCell ref="O21:O22"/>
    <mergeCell ref="V21:V22"/>
    <mergeCell ref="W23:W24"/>
    <mergeCell ref="W21:W22"/>
    <mergeCell ref="A30:A32"/>
    <mergeCell ref="B30:B32"/>
    <mergeCell ref="C30:C32"/>
    <mergeCell ref="O30:O32"/>
    <mergeCell ref="V30:V32"/>
    <mergeCell ref="A25:A28"/>
    <mergeCell ref="B25:B28"/>
    <mergeCell ref="C25:C28"/>
    <mergeCell ref="O25:O28"/>
    <mergeCell ref="V25:V28"/>
    <mergeCell ref="W30:W32"/>
    <mergeCell ref="W25:W28"/>
    <mergeCell ref="A36:A38"/>
    <mergeCell ref="B36:B38"/>
    <mergeCell ref="C36:C38"/>
    <mergeCell ref="O36:O38"/>
    <mergeCell ref="V36:V38"/>
    <mergeCell ref="A33:A35"/>
    <mergeCell ref="B33:B35"/>
    <mergeCell ref="C33:C35"/>
    <mergeCell ref="O33:O35"/>
    <mergeCell ref="V33:V35"/>
    <mergeCell ref="W36:W38"/>
    <mergeCell ref="W33:W35"/>
    <mergeCell ref="A42:A43"/>
    <mergeCell ref="B42:B43"/>
    <mergeCell ref="C42:C43"/>
    <mergeCell ref="O42:O43"/>
    <mergeCell ref="V42:V43"/>
    <mergeCell ref="A39:A41"/>
    <mergeCell ref="B39:B41"/>
    <mergeCell ref="C39:C41"/>
    <mergeCell ref="O39:O41"/>
    <mergeCell ref="V39:V41"/>
    <mergeCell ref="W42:W43"/>
    <mergeCell ref="W39:W41"/>
    <mergeCell ref="A47:A50"/>
    <mergeCell ref="B47:B50"/>
    <mergeCell ref="C47:C50"/>
    <mergeCell ref="O47:O50"/>
    <mergeCell ref="V47:V50"/>
    <mergeCell ref="A44:A46"/>
    <mergeCell ref="B44:B46"/>
    <mergeCell ref="C44:C46"/>
    <mergeCell ref="O44:O46"/>
    <mergeCell ref="V44:V46"/>
    <mergeCell ref="W47:W50"/>
    <mergeCell ref="W44:W46"/>
    <mergeCell ref="A56:A61"/>
    <mergeCell ref="B56:B61"/>
    <mergeCell ref="C56:C61"/>
    <mergeCell ref="O56:O61"/>
    <mergeCell ref="V56:V61"/>
    <mergeCell ref="A51:A55"/>
    <mergeCell ref="B51:B55"/>
    <mergeCell ref="C51:C55"/>
    <mergeCell ref="O51:O55"/>
    <mergeCell ref="V51:V55"/>
    <mergeCell ref="W56:W61"/>
    <mergeCell ref="W51:W55"/>
    <mergeCell ref="A64:A70"/>
    <mergeCell ref="B64:B70"/>
    <mergeCell ref="C64:C70"/>
    <mergeCell ref="O64:O70"/>
    <mergeCell ref="V64:V70"/>
    <mergeCell ref="A62:A63"/>
    <mergeCell ref="B62:B63"/>
    <mergeCell ref="C62:C63"/>
    <mergeCell ref="O62:O63"/>
    <mergeCell ref="V62:V63"/>
    <mergeCell ref="W64:W70"/>
    <mergeCell ref="W62:W63"/>
    <mergeCell ref="A73:A75"/>
    <mergeCell ref="B73:B75"/>
    <mergeCell ref="C73:C75"/>
    <mergeCell ref="O73:O75"/>
    <mergeCell ref="V73:V75"/>
    <mergeCell ref="A71:A72"/>
    <mergeCell ref="B71:B72"/>
    <mergeCell ref="C71:C72"/>
    <mergeCell ref="O71:O72"/>
    <mergeCell ref="V71:V72"/>
    <mergeCell ref="W73:W75"/>
    <mergeCell ref="W71:W72"/>
    <mergeCell ref="A89:A90"/>
    <mergeCell ref="B89:B90"/>
    <mergeCell ref="C89:C90"/>
    <mergeCell ref="O89:O90"/>
    <mergeCell ref="V89:V90"/>
    <mergeCell ref="A81:A82"/>
    <mergeCell ref="B81:B82"/>
    <mergeCell ref="C81:C82"/>
    <mergeCell ref="O81:O82"/>
    <mergeCell ref="V81:V82"/>
    <mergeCell ref="W89:W90"/>
    <mergeCell ref="W81:W82"/>
    <mergeCell ref="A95:A99"/>
    <mergeCell ref="B95:B99"/>
    <mergeCell ref="C95:C99"/>
    <mergeCell ref="O95:O99"/>
    <mergeCell ref="V95:V99"/>
    <mergeCell ref="A91:A93"/>
    <mergeCell ref="B91:B93"/>
    <mergeCell ref="C91:C93"/>
    <mergeCell ref="O91:O93"/>
    <mergeCell ref="V91:V93"/>
    <mergeCell ref="W95:W99"/>
    <mergeCell ref="W91:W93"/>
    <mergeCell ref="A111:A116"/>
    <mergeCell ref="B111:B116"/>
    <mergeCell ref="C111:C116"/>
    <mergeCell ref="O111:O116"/>
    <mergeCell ref="V111:V116"/>
    <mergeCell ref="A106:A108"/>
    <mergeCell ref="B106:B108"/>
    <mergeCell ref="C106:C108"/>
    <mergeCell ref="O106:O108"/>
    <mergeCell ref="V106:V108"/>
    <mergeCell ref="W111:W116"/>
    <mergeCell ref="W106:W108"/>
    <mergeCell ref="A123:A126"/>
    <mergeCell ref="B123:B126"/>
    <mergeCell ref="C123:C126"/>
    <mergeCell ref="O123:O126"/>
    <mergeCell ref="V123:V126"/>
    <mergeCell ref="A119:A120"/>
    <mergeCell ref="B119:B120"/>
    <mergeCell ref="C119:C120"/>
    <mergeCell ref="O119:O120"/>
    <mergeCell ref="V119:V120"/>
    <mergeCell ref="W123:W126"/>
    <mergeCell ref="W119:W120"/>
    <mergeCell ref="A131:A132"/>
    <mergeCell ref="B131:B132"/>
    <mergeCell ref="C131:C132"/>
    <mergeCell ref="O131:O132"/>
    <mergeCell ref="V131:V132"/>
    <mergeCell ref="A129:A130"/>
    <mergeCell ref="B129:B130"/>
    <mergeCell ref="C129:C130"/>
    <mergeCell ref="O129:O130"/>
    <mergeCell ref="V129:V130"/>
    <mergeCell ref="W131:W132"/>
    <mergeCell ref="W129:W130"/>
    <mergeCell ref="A139:A140"/>
    <mergeCell ref="B139:B140"/>
    <mergeCell ref="C139:C140"/>
    <mergeCell ref="O139:O140"/>
    <mergeCell ref="V139:V140"/>
    <mergeCell ref="A135:A136"/>
    <mergeCell ref="B135:B136"/>
    <mergeCell ref="C135:C136"/>
    <mergeCell ref="O135:O136"/>
    <mergeCell ref="V135:V136"/>
    <mergeCell ref="W139:W140"/>
    <mergeCell ref="W135:W136"/>
    <mergeCell ref="A144:A145"/>
    <mergeCell ref="B144:B145"/>
    <mergeCell ref="C144:C145"/>
    <mergeCell ref="O144:O145"/>
    <mergeCell ref="V144:V145"/>
    <mergeCell ref="A141:A143"/>
    <mergeCell ref="B141:B143"/>
    <mergeCell ref="C141:C143"/>
    <mergeCell ref="O141:O143"/>
    <mergeCell ref="V141:V143"/>
    <mergeCell ref="W144:W145"/>
    <mergeCell ref="W141:W143"/>
    <mergeCell ref="A148:A149"/>
    <mergeCell ref="B148:B149"/>
    <mergeCell ref="C148:C149"/>
    <mergeCell ref="O148:O149"/>
    <mergeCell ref="V148:V149"/>
    <mergeCell ref="A146:A147"/>
    <mergeCell ref="B146:B147"/>
    <mergeCell ref="C146:C147"/>
    <mergeCell ref="O146:O147"/>
    <mergeCell ref="V146:V147"/>
    <mergeCell ref="W148:W149"/>
    <mergeCell ref="W146:W147"/>
    <mergeCell ref="A153:A156"/>
    <mergeCell ref="B153:B156"/>
    <mergeCell ref="C153:C156"/>
    <mergeCell ref="O153:O156"/>
    <mergeCell ref="V153:V156"/>
    <mergeCell ref="A150:A152"/>
    <mergeCell ref="B150:B152"/>
    <mergeCell ref="C150:C152"/>
    <mergeCell ref="O150:O152"/>
    <mergeCell ref="V150:V152"/>
    <mergeCell ref="W153:W156"/>
    <mergeCell ref="W150:W152"/>
    <mergeCell ref="A161:A166"/>
    <mergeCell ref="B161:B166"/>
    <mergeCell ref="C161:C166"/>
    <mergeCell ref="O161:O166"/>
    <mergeCell ref="V161:V166"/>
    <mergeCell ref="A157:A160"/>
    <mergeCell ref="B157:B160"/>
    <mergeCell ref="C157:C160"/>
    <mergeCell ref="O157:O160"/>
    <mergeCell ref="V157:V160"/>
    <mergeCell ref="W161:W166"/>
    <mergeCell ref="W157:W160"/>
    <mergeCell ref="A171:A174"/>
    <mergeCell ref="B171:B174"/>
    <mergeCell ref="C171:C174"/>
    <mergeCell ref="O171:O174"/>
    <mergeCell ref="V171:V174"/>
    <mergeCell ref="A168:A169"/>
    <mergeCell ref="B168:B169"/>
    <mergeCell ref="C168:C169"/>
    <mergeCell ref="O168:O169"/>
    <mergeCell ref="V168:V169"/>
    <mergeCell ref="W171:W174"/>
    <mergeCell ref="W168:W169"/>
    <mergeCell ref="A180:A183"/>
    <mergeCell ref="B180:B183"/>
    <mergeCell ref="C180:C183"/>
    <mergeCell ref="O180:O183"/>
    <mergeCell ref="V180:V183"/>
    <mergeCell ref="A175:A177"/>
    <mergeCell ref="B175:B177"/>
    <mergeCell ref="C175:C177"/>
    <mergeCell ref="O175:O177"/>
    <mergeCell ref="V175:V177"/>
    <mergeCell ref="W180:W183"/>
    <mergeCell ref="W175:W177"/>
    <mergeCell ref="A188:A193"/>
    <mergeCell ref="B188:B193"/>
    <mergeCell ref="C188:C193"/>
    <mergeCell ref="O188:O193"/>
    <mergeCell ref="V188:V193"/>
    <mergeCell ref="A184:A186"/>
    <mergeCell ref="B184:B186"/>
    <mergeCell ref="C184:C186"/>
    <mergeCell ref="O184:O186"/>
    <mergeCell ref="V184:V186"/>
    <mergeCell ref="W188:W193"/>
    <mergeCell ref="W184:W186"/>
    <mergeCell ref="A197:A201"/>
    <mergeCell ref="B197:B201"/>
    <mergeCell ref="C197:C201"/>
    <mergeCell ref="O197:O201"/>
    <mergeCell ref="V197:V201"/>
    <mergeCell ref="A194:A196"/>
    <mergeCell ref="B194:B196"/>
    <mergeCell ref="C194:C196"/>
    <mergeCell ref="O194:O196"/>
    <mergeCell ref="V194:V196"/>
    <mergeCell ref="W197:W201"/>
    <mergeCell ref="W194:W196"/>
    <mergeCell ref="A208:A209"/>
    <mergeCell ref="B208:B209"/>
    <mergeCell ref="C208:C209"/>
    <mergeCell ref="O208:O209"/>
    <mergeCell ref="V208:V209"/>
    <mergeCell ref="A202:A207"/>
    <mergeCell ref="B202:B207"/>
    <mergeCell ref="C202:C207"/>
    <mergeCell ref="O202:O207"/>
    <mergeCell ref="V202:V207"/>
    <mergeCell ref="W208:W209"/>
    <mergeCell ref="W202:W207"/>
    <mergeCell ref="A213:A214"/>
    <mergeCell ref="B213:B214"/>
    <mergeCell ref="C213:C214"/>
    <mergeCell ref="O213:O214"/>
    <mergeCell ref="V213:V214"/>
    <mergeCell ref="A210:A212"/>
    <mergeCell ref="B210:B212"/>
    <mergeCell ref="C210:C212"/>
    <mergeCell ref="O210:O212"/>
    <mergeCell ref="V210:V212"/>
    <mergeCell ref="W213:W214"/>
    <mergeCell ref="W210:W212"/>
    <mergeCell ref="A220:A221"/>
    <mergeCell ref="B220:B221"/>
    <mergeCell ref="C220:C221"/>
    <mergeCell ref="O220:O221"/>
    <mergeCell ref="V220:V221"/>
    <mergeCell ref="A215:A219"/>
    <mergeCell ref="B215:B219"/>
    <mergeCell ref="C215:C219"/>
    <mergeCell ref="O215:O219"/>
    <mergeCell ref="V215:V219"/>
    <mergeCell ref="W220:W221"/>
    <mergeCell ref="W215:W219"/>
    <mergeCell ref="A228:A229"/>
    <mergeCell ref="B228:B229"/>
    <mergeCell ref="C228:C229"/>
    <mergeCell ref="O228:O229"/>
    <mergeCell ref="V228:V229"/>
    <mergeCell ref="A222:A226"/>
    <mergeCell ref="B222:B226"/>
    <mergeCell ref="C222:C226"/>
    <mergeCell ref="O222:O226"/>
    <mergeCell ref="V222:V226"/>
    <mergeCell ref="W228:W229"/>
    <mergeCell ref="W222:W226"/>
    <mergeCell ref="A234:A236"/>
    <mergeCell ref="B234:B236"/>
    <mergeCell ref="C234:C236"/>
    <mergeCell ref="O234:O236"/>
    <mergeCell ref="V234:V236"/>
    <mergeCell ref="A230:A233"/>
    <mergeCell ref="B230:B233"/>
    <mergeCell ref="C230:C233"/>
    <mergeCell ref="O230:O233"/>
    <mergeCell ref="V230:V233"/>
    <mergeCell ref="W234:W236"/>
    <mergeCell ref="W230:W233"/>
    <mergeCell ref="A240:A244"/>
    <mergeCell ref="B240:B244"/>
    <mergeCell ref="C240:C244"/>
    <mergeCell ref="O240:O244"/>
    <mergeCell ref="V240:V244"/>
    <mergeCell ref="A237:A238"/>
    <mergeCell ref="B237:B238"/>
    <mergeCell ref="C237:C238"/>
    <mergeCell ref="O237:O238"/>
    <mergeCell ref="V237:V238"/>
    <mergeCell ref="W240:W244"/>
    <mergeCell ref="W237:W238"/>
    <mergeCell ref="A253:A254"/>
    <mergeCell ref="B253:B254"/>
    <mergeCell ref="C253:C254"/>
    <mergeCell ref="O253:O254"/>
    <mergeCell ref="V253:V254"/>
    <mergeCell ref="A247:A250"/>
    <mergeCell ref="B247:B250"/>
    <mergeCell ref="C247:C250"/>
    <mergeCell ref="O247:O250"/>
    <mergeCell ref="V247:V250"/>
    <mergeCell ref="W253:W254"/>
    <mergeCell ref="W247:W250"/>
    <mergeCell ref="A257:A264"/>
    <mergeCell ref="B257:B264"/>
    <mergeCell ref="C257:C264"/>
    <mergeCell ref="O257:O264"/>
    <mergeCell ref="V257:V264"/>
    <mergeCell ref="A255:A256"/>
    <mergeCell ref="B255:B256"/>
    <mergeCell ref="C255:C256"/>
    <mergeCell ref="O255:O256"/>
    <mergeCell ref="V255:V256"/>
    <mergeCell ref="W257:W264"/>
    <mergeCell ref="W255:W256"/>
    <mergeCell ref="A268:A269"/>
    <mergeCell ref="B268:B269"/>
    <mergeCell ref="C268:C269"/>
    <mergeCell ref="O268:O269"/>
    <mergeCell ref="V268:V269"/>
    <mergeCell ref="A265:A267"/>
    <mergeCell ref="B265:B267"/>
    <mergeCell ref="C265:C267"/>
    <mergeCell ref="O265:O267"/>
    <mergeCell ref="V265:V267"/>
    <mergeCell ref="W268:W269"/>
    <mergeCell ref="W265:W267"/>
    <mergeCell ref="A274:A275"/>
    <mergeCell ref="B274:B275"/>
    <mergeCell ref="C274:C275"/>
    <mergeCell ref="O274:O275"/>
    <mergeCell ref="V274:V275"/>
    <mergeCell ref="A272:A273"/>
    <mergeCell ref="B272:B273"/>
    <mergeCell ref="C272:C273"/>
    <mergeCell ref="O272:O273"/>
    <mergeCell ref="V272:V273"/>
    <mergeCell ref="W274:W275"/>
    <mergeCell ref="W272:W273"/>
    <mergeCell ref="A279:A280"/>
    <mergeCell ref="B279:B280"/>
    <mergeCell ref="C279:C280"/>
    <mergeCell ref="O279:O280"/>
    <mergeCell ref="V279:V280"/>
    <mergeCell ref="A276:A278"/>
    <mergeCell ref="B276:B278"/>
    <mergeCell ref="C276:C278"/>
    <mergeCell ref="O276:O278"/>
    <mergeCell ref="V276:V278"/>
    <mergeCell ref="W279:W280"/>
    <mergeCell ref="W276:W278"/>
    <mergeCell ref="A285:A287"/>
    <mergeCell ref="B285:B287"/>
    <mergeCell ref="O285:O287"/>
    <mergeCell ref="V285:V287"/>
    <mergeCell ref="W285:W287"/>
    <mergeCell ref="A281:A282"/>
    <mergeCell ref="B281:B282"/>
    <mergeCell ref="C281:C282"/>
    <mergeCell ref="O281:O282"/>
    <mergeCell ref="V281:V282"/>
    <mergeCell ref="W281:W282"/>
    <mergeCell ref="A288:A290"/>
    <mergeCell ref="B288:B290"/>
    <mergeCell ref="C288:C290"/>
    <mergeCell ref="O288:O290"/>
    <mergeCell ref="V288:V290"/>
    <mergeCell ref="W288:W290"/>
    <mergeCell ref="A291:A292"/>
    <mergeCell ref="B291:B292"/>
    <mergeCell ref="C291:C292"/>
    <mergeCell ref="O291:O292"/>
    <mergeCell ref="V291:V292"/>
    <mergeCell ref="W291:W292"/>
  </mergeCells>
  <phoneticPr fontId="3" type="noConversion"/>
  <printOptions horizontalCentered="1"/>
  <pageMargins left="0.19685039370078741" right="0.19685039370078741" top="0.39370078740157483" bottom="0.39370078740157483" header="0" footer="0.19685039370078741"/>
  <pageSetup paperSize="9" scale="90" orientation="portrait" horizontalDpi="300" verticalDpi="300" r:id="rId1"/>
  <headerFooter>
    <oddFooter>&amp;C&amp;"標楷體,標準"&amp;10第 &amp;P 頁，共 &amp;N 頁</oddFooter>
  </headerFooter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104暑假_控管 (2)</vt:lpstr>
      <vt:lpstr>'104暑假_控管 (2)'!Print_Area</vt:lpstr>
      <vt:lpstr>'104暑假_控管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梁月卿</dc:creator>
  <cp:lastModifiedBy>梁月卿</cp:lastModifiedBy>
  <cp:lastPrinted>2015-09-07T02:58:46Z</cp:lastPrinted>
  <dcterms:created xsi:type="dcterms:W3CDTF">2015-09-07T02:56:27Z</dcterms:created>
  <dcterms:modified xsi:type="dcterms:W3CDTF">2015-09-07T02:59:38Z</dcterms:modified>
</cp:coreProperties>
</file>