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967" activeTab="0"/>
  </bookViews>
  <sheets>
    <sheet name="範本" sheetId="1" r:id="rId1"/>
    <sheet name="分配原則" sheetId="2" r:id="rId2"/>
    <sheet name="3xx-OO國中" sheetId="3" r:id="rId3"/>
  </sheets>
  <definedNames>
    <definedName name="_xlnm.Print_Area" localSheetId="1">'分配原則'!$A$1:$C$47</definedName>
  </definedNames>
  <calcPr fullCalcOnLoad="1"/>
</workbook>
</file>

<file path=xl/sharedStrings.xml><?xml version="1.0" encoding="utf-8"?>
<sst xmlns="http://schemas.openxmlformats.org/spreadsheetml/2006/main" count="222" uniqueCount="172">
  <si>
    <t>花蓮縣地方教育發基金-00國中</t>
  </si>
  <si>
    <t>單位﹕新台幣千元</t>
  </si>
  <si>
    <t>本年度法定預算</t>
  </si>
  <si>
    <t>本年度</t>
  </si>
  <si>
    <t>合計</t>
  </si>
  <si>
    <t>1月</t>
  </si>
  <si>
    <t>2月</t>
  </si>
  <si>
    <t>3月</t>
  </si>
  <si>
    <t>4月</t>
  </si>
  <si>
    <r>
      <t>5</t>
    </r>
    <r>
      <rPr>
        <sz val="11"/>
        <rFont val="細明體"/>
        <family val="3"/>
      </rPr>
      <t>月</t>
    </r>
  </si>
  <si>
    <t>6月</t>
  </si>
  <si>
    <t>7月</t>
  </si>
  <si>
    <t>8月</t>
  </si>
  <si>
    <t>9月</t>
  </si>
  <si>
    <r>
      <t>10</t>
    </r>
    <r>
      <rPr>
        <sz val="11"/>
        <rFont val="細明體"/>
        <family val="3"/>
      </rPr>
      <t>月</t>
    </r>
  </si>
  <si>
    <t>11月</t>
  </si>
  <si>
    <t>12月</t>
  </si>
  <si>
    <t>基金來源</t>
  </si>
  <si>
    <t>勞務收入</t>
  </si>
  <si>
    <t>財產收入</t>
  </si>
  <si>
    <t>政府撥入收入</t>
  </si>
  <si>
    <t>教學收入</t>
  </si>
  <si>
    <t>合            計</t>
  </si>
  <si>
    <t>基金用途</t>
  </si>
  <si>
    <t>用人費用</t>
  </si>
  <si>
    <t>服務費用</t>
  </si>
  <si>
    <t>材料及用品費</t>
  </si>
  <si>
    <t>稅捐.規費(強制費)</t>
  </si>
  <si>
    <t>會費.捐助.補助.分攤.照護.救濟與交流活動</t>
  </si>
  <si>
    <t>建築及設備計畫</t>
  </si>
  <si>
    <t xml:space="preserve">  擴充改良房屋建築及設備</t>
  </si>
  <si>
    <t xml:space="preserve">  機械及設備</t>
  </si>
  <si>
    <t xml:space="preserve">  交通及運輸設備</t>
  </si>
  <si>
    <t xml:space="preserve">  什項設備</t>
  </si>
  <si>
    <t>本期賸餘（短絀）</t>
  </si>
  <si>
    <t>補充說明</t>
  </si>
  <si>
    <t>基金用途之收入來源</t>
  </si>
  <si>
    <t xml:space="preserve">  縣補助(含一般性補助款)</t>
  </si>
  <si>
    <t>經常門</t>
  </si>
  <si>
    <t>資本門</t>
  </si>
  <si>
    <t xml:space="preserve">  計畫型補助</t>
  </si>
  <si>
    <t xml:space="preserve">  收支對列</t>
  </si>
  <si>
    <t>範例</t>
  </si>
  <si>
    <t>項目</t>
  </si>
  <si>
    <t>以前</t>
  </si>
  <si>
    <t>本年度法定預算</t>
  </si>
  <si>
    <t>(請自行確認是否為收支對列預算)</t>
  </si>
  <si>
    <t>(利息收入為自有財源，其它財產收入請自行確認是否為收支對列預算)</t>
  </si>
  <si>
    <t>(計畫型補助款請詳見附件)</t>
  </si>
  <si>
    <t>稅捐.規費(強制費)與繳庫</t>
  </si>
  <si>
    <t>租金、償債與利息</t>
  </si>
  <si>
    <t>其它</t>
  </si>
  <si>
    <t>租金、償債與利息</t>
  </si>
  <si>
    <t>其它</t>
  </si>
  <si>
    <t xml:space="preserve">  自有財源(利息收入、權利金收入、其他財產收入)</t>
  </si>
  <si>
    <t>縣庫撥款收入</t>
  </si>
  <si>
    <t>其他收入</t>
  </si>
  <si>
    <t xml:space="preserve">  人員維持費</t>
  </si>
  <si>
    <t xml:space="preserve">  教職員退休撫卹給付</t>
  </si>
  <si>
    <t>材料及用品費</t>
  </si>
  <si>
    <t xml:space="preserve">  交通及運輸設備</t>
  </si>
  <si>
    <t>按１２個月平均分配</t>
  </si>
  <si>
    <t>收支對列</t>
  </si>
  <si>
    <t>體育活動費</t>
  </si>
  <si>
    <t>校車司機薪資</t>
  </si>
  <si>
    <t>其他服務費用</t>
  </si>
  <si>
    <t>退休（職）人員三節慰問金</t>
  </si>
  <si>
    <t>使用牌照稅</t>
  </si>
  <si>
    <t>分配於4月份</t>
  </si>
  <si>
    <t>行政規費與強制費</t>
  </si>
  <si>
    <t>汽車燃料使用費</t>
  </si>
  <si>
    <t>分配於7月份</t>
  </si>
  <si>
    <t>稅捐與規費</t>
  </si>
  <si>
    <t>513擴充改良房屋建築及設備</t>
  </si>
  <si>
    <t>514購置機械及設備</t>
  </si>
  <si>
    <t>515購置交通及運輸設備</t>
  </si>
  <si>
    <t>516購置雜項設備</t>
  </si>
  <si>
    <t>購置固定資產</t>
  </si>
  <si>
    <t>43Y其他勞務收入</t>
  </si>
  <si>
    <t>452租金收入</t>
  </si>
  <si>
    <t>453權利金收入</t>
  </si>
  <si>
    <t>454利息收入</t>
  </si>
  <si>
    <t>4S1學雜費收入</t>
  </si>
  <si>
    <t>分配原則</t>
  </si>
  <si>
    <t>分配於1月份</t>
  </si>
  <si>
    <t>校車保險費</t>
  </si>
  <si>
    <t>校車油料費</t>
  </si>
  <si>
    <t>未含統籌預算之撥補數</t>
  </si>
  <si>
    <t>單位﹕新台幣千元</t>
  </si>
  <si>
    <t>本年度法定預算</t>
  </si>
  <si>
    <t>1月</t>
  </si>
  <si>
    <t>2月</t>
  </si>
  <si>
    <t>3月</t>
  </si>
  <si>
    <t>4月</t>
  </si>
  <si>
    <r>
      <t>5</t>
    </r>
    <r>
      <rPr>
        <sz val="11"/>
        <rFont val="細明體"/>
        <family val="3"/>
      </rPr>
      <t>月</t>
    </r>
  </si>
  <si>
    <t>6月</t>
  </si>
  <si>
    <t>7月</t>
  </si>
  <si>
    <t>8月</t>
  </si>
  <si>
    <t>9月</t>
  </si>
  <si>
    <r>
      <t>10</t>
    </r>
    <r>
      <rPr>
        <sz val="11"/>
        <rFont val="細明體"/>
        <family val="3"/>
      </rPr>
      <t>月</t>
    </r>
  </si>
  <si>
    <t>11月</t>
  </si>
  <si>
    <t>12月</t>
  </si>
  <si>
    <t>勞務收入</t>
  </si>
  <si>
    <t>財產收入</t>
  </si>
  <si>
    <t>縣庫撥款收入</t>
  </si>
  <si>
    <t>教學收入</t>
  </si>
  <si>
    <t>其它收入</t>
  </si>
  <si>
    <t>合            計</t>
  </si>
  <si>
    <t>用人費用</t>
  </si>
  <si>
    <t xml:space="preserve">  人員維持費</t>
  </si>
  <si>
    <t>服務費用</t>
  </si>
  <si>
    <t>材料及用品費</t>
  </si>
  <si>
    <t>稅捐.規費(強制費)</t>
  </si>
  <si>
    <t>會費.捐助.補助.分攤.照護.救濟與交流活動</t>
  </si>
  <si>
    <t>租金.償債與利息</t>
  </si>
  <si>
    <t>其他</t>
  </si>
  <si>
    <t>建築及設備計畫</t>
  </si>
  <si>
    <t xml:space="preserve">  擴充改良房屋建築及設備</t>
  </si>
  <si>
    <t xml:space="preserve">  機械及設備</t>
  </si>
  <si>
    <t xml:space="preserve">  什項設備</t>
  </si>
  <si>
    <t xml:space="preserve">  無形資產</t>
  </si>
  <si>
    <t>補充說明</t>
  </si>
  <si>
    <t>基金用途之收入來源</t>
  </si>
  <si>
    <t xml:space="preserve">  縣補助(含一般性補助款)</t>
  </si>
  <si>
    <t>經常門</t>
  </si>
  <si>
    <t>資本門</t>
  </si>
  <si>
    <t xml:space="preserve">  計畫型補助</t>
  </si>
  <si>
    <t xml:space="preserve">  收支對列</t>
  </si>
  <si>
    <t xml:space="preserve">  自有財源(利息收入、權利金收入、其他財產收入)</t>
  </si>
  <si>
    <t>檢核</t>
  </si>
  <si>
    <t>會費、照護、救濟與交流活動費</t>
  </si>
  <si>
    <t>基金用途</t>
  </si>
  <si>
    <t>縣市撥入收入（薪資類:一般性補助國幼班教師、營養師）</t>
  </si>
  <si>
    <t>縣市撥入收入（薪資類:教育部補助營養師、專任輔導師、教保員、廚工、教保費）</t>
  </si>
  <si>
    <t>縣市撥入收入（導師費、鐘點費）</t>
  </si>
  <si>
    <t>按１２個月平均分配</t>
  </si>
  <si>
    <t>縣市撥入收入（教育部補助幼兒學費收入）</t>
  </si>
  <si>
    <t>項目　</t>
  </si>
  <si>
    <t>5L100100</t>
  </si>
  <si>
    <t>教職員工薪資[113、114、161、162、181]</t>
  </si>
  <si>
    <r>
      <t>按１２個月平均計算，１月份分配</t>
    </r>
    <r>
      <rPr>
        <b/>
        <sz val="11"/>
        <color indexed="10"/>
        <rFont val="新細明體"/>
        <family val="1"/>
      </rPr>
      <t>3</t>
    </r>
    <r>
      <rPr>
        <sz val="11"/>
        <rFont val="新細明體"/>
        <family val="1"/>
      </rPr>
      <t>個月，餘9個月分配在２～10月份</t>
    </r>
  </si>
  <si>
    <t>健檢[183]</t>
  </si>
  <si>
    <t>分配於3月份</t>
  </si>
  <si>
    <t>5L100301</t>
  </si>
  <si>
    <t>教職員退休撫卹給付﹙年終慰問金除外）</t>
  </si>
  <si>
    <t xml:space="preserve">  </t>
  </si>
  <si>
    <t>年終慰問金</t>
  </si>
  <si>
    <t>分配於1、7月份，如有需要請自行調整並回傳至帳務科</t>
  </si>
  <si>
    <t>先預計1、7月份分配，如有需要請自行調整並回傳至帳務科</t>
  </si>
  <si>
    <t>按10個月平均分配(2、7月份不分配)</t>
  </si>
  <si>
    <r>
      <t>分配在</t>
    </r>
    <r>
      <rPr>
        <b/>
        <sz val="12"/>
        <color indexed="10"/>
        <rFont val="新細明體"/>
        <family val="1"/>
      </rPr>
      <t>1、6、9</t>
    </r>
    <r>
      <rPr>
        <sz val="12"/>
        <rFont val="新細明體"/>
        <family val="1"/>
      </rPr>
      <t>月份</t>
    </r>
  </si>
  <si>
    <t>先預計1月份分配，如有需要請自行調整並回傳至帳務科</t>
  </si>
  <si>
    <t>收支對列先預計1、7月份分配，如有需要請自行調整並回傳至帳務科</t>
  </si>
  <si>
    <t>分配於7、12月份</t>
  </si>
  <si>
    <t>4YY雜項收入</t>
  </si>
  <si>
    <t>分配於3、10月份</t>
  </si>
  <si>
    <r>
      <t>按１２個月平均計算，１月份分配</t>
    </r>
    <r>
      <rPr>
        <b/>
        <sz val="11"/>
        <color indexed="10"/>
        <rFont val="新細明體"/>
        <family val="1"/>
      </rPr>
      <t>5</t>
    </r>
    <r>
      <rPr>
        <sz val="11"/>
        <rFont val="新細明體"/>
        <family val="1"/>
      </rPr>
      <t>個月，餘7個月分配在2～8月份</t>
    </r>
  </si>
  <si>
    <t>5L100302</t>
  </si>
  <si>
    <t>平均分配於3、9月份</t>
  </si>
  <si>
    <t>花蓮縣地方教育發基金-OO國中</t>
  </si>
  <si>
    <t>請自行修改表頭及工作表名稱</t>
  </si>
  <si>
    <t>教職員各項補助[18Y]</t>
  </si>
  <si>
    <t xml:space="preserve">  教職員各項補助</t>
  </si>
  <si>
    <t xml:space="preserve">113年度預算業務計畫收支估計表                       </t>
  </si>
  <si>
    <t xml:space="preserve">                                                     113年度預算業務計畫收支估計表                       </t>
  </si>
  <si>
    <t>考績獎金[151]</t>
  </si>
  <si>
    <r>
      <t>兼職人員酬金[124]</t>
    </r>
    <r>
      <rPr>
        <sz val="12"/>
        <rFont val="新細明體"/>
        <family val="1"/>
      </rPr>
      <t>、專案加班費</t>
    </r>
    <r>
      <rPr>
        <sz val="12"/>
        <rFont val="新細明體"/>
        <family val="1"/>
      </rPr>
      <t>[131]</t>
    </r>
  </si>
  <si>
    <t>年終獎金[152]、休假補助[18Y]、未休假加班費[134]</t>
  </si>
  <si>
    <r>
      <t>按１２個月平均計算，１月份分配</t>
    </r>
    <r>
      <rPr>
        <b/>
        <sz val="11"/>
        <color indexed="10"/>
        <rFont val="新細明體"/>
        <family val="1"/>
      </rPr>
      <t>5</t>
    </r>
    <r>
      <rPr>
        <sz val="11"/>
        <rFont val="新細明體"/>
        <family val="1"/>
      </rPr>
      <t>個月，餘7個月分配在２～8月份</t>
    </r>
  </si>
  <si>
    <r>
      <t>1/5分配於</t>
    </r>
    <r>
      <rPr>
        <b/>
        <sz val="12"/>
        <color indexed="10"/>
        <rFont val="新細明體"/>
        <family val="1"/>
      </rPr>
      <t>1</t>
    </r>
    <r>
      <rPr>
        <sz val="12"/>
        <rFont val="新細明體"/>
        <family val="1"/>
      </rPr>
      <t>月份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4/5成分配至</t>
    </r>
    <r>
      <rPr>
        <b/>
        <sz val="12"/>
        <color indexed="10"/>
        <rFont val="新細明體"/>
        <family val="1"/>
      </rPr>
      <t>9</t>
    </r>
    <r>
      <rPr>
        <sz val="12"/>
        <rFont val="新細明體"/>
        <family val="1"/>
      </rPr>
      <t>月份</t>
    </r>
  </si>
  <si>
    <t>分配於3、8月份</t>
  </si>
  <si>
    <t>分配於3、8月份(或按季分配)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</si>
</sst>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_-* #,##0_-;\-* #,##0_-;_-* &quot;-&quot;??_-;_-@_-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00_-;\-* #,##0.000000_-;_-* &quot;-&quot;??_-;_-@_-"/>
    <numFmt numFmtId="189" formatCode="#,##0_ ;[Red]\-#,##0\ "/>
  </numFmts>
  <fonts count="60">
    <font>
      <sz val="12"/>
      <name val="新細明體"/>
      <family val="1"/>
    </font>
    <font>
      <b/>
      <u val="single"/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b/>
      <sz val="11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2"/>
      <color indexed="12"/>
      <name val="新細明體"/>
      <family val="1"/>
    </font>
    <font>
      <sz val="11"/>
      <color indexed="8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i/>
      <u val="single"/>
      <sz val="16"/>
      <color indexed="10"/>
      <name val="新細明體"/>
      <family val="1"/>
    </font>
    <font>
      <b/>
      <sz val="12"/>
      <name val="新細明體"/>
      <family val="1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4" borderId="4" applyNumberFormat="0" applyFont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2" applyNumberFormat="0" applyAlignment="0" applyProtection="0"/>
    <xf numFmtId="0" fontId="55" fillId="23" borderId="8" applyNumberFormat="0" applyAlignment="0" applyProtection="0"/>
    <xf numFmtId="0" fontId="56" fillId="32" borderId="9" applyNumberFormat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top" wrapText="1"/>
    </xf>
    <xf numFmtId="176" fontId="0" fillId="0" borderId="17" xfId="0" applyNumberFormat="1" applyBorder="1" applyAlignment="1">
      <alignment vertical="center"/>
    </xf>
    <xf numFmtId="176" fontId="8" fillId="0" borderId="15" xfId="0" applyNumberFormat="1" applyFont="1" applyBorder="1" applyAlignment="1">
      <alignment horizontal="right" vertical="top" shrinkToFit="1"/>
    </xf>
    <xf numFmtId="176" fontId="8" fillId="0" borderId="18" xfId="0" applyNumberFormat="1" applyFont="1" applyBorder="1" applyAlignment="1">
      <alignment horizontal="right" vertical="top" shrinkToFit="1"/>
    </xf>
    <xf numFmtId="0" fontId="9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176" fontId="8" fillId="0" borderId="19" xfId="0" applyNumberFormat="1" applyFont="1" applyBorder="1" applyAlignment="1">
      <alignment horizontal="right" vertical="top" shrinkToFit="1"/>
    </xf>
    <xf numFmtId="0" fontId="4" fillId="0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4" fillId="0" borderId="22" xfId="0" applyFont="1" applyFill="1" applyBorder="1" applyAlignment="1">
      <alignment horizontal="left" vertical="top" wrapText="1"/>
    </xf>
    <xf numFmtId="0" fontId="0" fillId="0" borderId="17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77" fontId="0" fillId="0" borderId="17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34" borderId="17" xfId="0" applyFill="1" applyBorder="1" applyAlignment="1">
      <alignment horizontal="center" vertical="center"/>
    </xf>
    <xf numFmtId="0" fontId="4" fillId="34" borderId="17" xfId="0" applyFont="1" applyFill="1" applyBorder="1" applyAlignment="1">
      <alignment horizontal="justify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vertical="top" wrapText="1"/>
    </xf>
    <xf numFmtId="0" fontId="8" fillId="34" borderId="17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left" vertical="top" wrapText="1"/>
    </xf>
    <xf numFmtId="0" fontId="11" fillId="34" borderId="17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top" wrapText="1"/>
    </xf>
    <xf numFmtId="0" fontId="0" fillId="34" borderId="17" xfId="0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7" fontId="8" fillId="36" borderId="17" xfId="0" applyNumberFormat="1" applyFont="1" applyFill="1" applyBorder="1" applyAlignment="1">
      <alignment horizontal="right" vertical="center" shrinkToFit="1"/>
    </xf>
    <xf numFmtId="177" fontId="8" fillId="0" borderId="17" xfId="0" applyNumberFormat="1" applyFont="1" applyBorder="1" applyAlignment="1">
      <alignment horizontal="right" vertical="center" shrinkToFit="1"/>
    </xf>
    <xf numFmtId="177" fontId="8" fillId="35" borderId="17" xfId="0" applyNumberFormat="1" applyFont="1" applyFill="1" applyBorder="1" applyAlignment="1">
      <alignment horizontal="right" vertical="center" shrinkToFit="1"/>
    </xf>
    <xf numFmtId="177" fontId="8" fillId="22" borderId="17" xfId="0" applyNumberFormat="1" applyFont="1" applyFill="1" applyBorder="1" applyAlignment="1">
      <alignment horizontal="right" vertical="center" shrinkToFit="1"/>
    </xf>
    <xf numFmtId="0" fontId="0" fillId="36" borderId="17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28" xfId="34" applyFont="1" applyBorder="1" applyAlignment="1" applyProtection="1">
      <alignment horizontal="center" vertical="center"/>
      <protection locked="0"/>
    </xf>
    <xf numFmtId="0" fontId="0" fillId="0" borderId="0" xfId="34" applyFont="1" applyProtection="1">
      <alignment vertical="center"/>
      <protection locked="0"/>
    </xf>
    <xf numFmtId="0" fontId="0" fillId="0" borderId="0" xfId="34" applyFont="1" applyAlignment="1" applyProtection="1">
      <alignment vertical="center" wrapText="1"/>
      <protection locked="0"/>
    </xf>
    <xf numFmtId="0" fontId="16" fillId="0" borderId="0" xfId="34" applyFont="1" applyAlignment="1" applyProtection="1">
      <alignment vertical="center" wrapText="1"/>
      <protection locked="0"/>
    </xf>
    <xf numFmtId="0" fontId="12" fillId="0" borderId="0" xfId="34" applyFont="1" applyProtection="1">
      <alignment vertical="center"/>
      <protection locked="0"/>
    </xf>
    <xf numFmtId="0" fontId="0" fillId="0" borderId="28" xfId="34" applyFont="1" applyBorder="1" applyAlignment="1" applyProtection="1">
      <alignment vertical="center" wrapText="1"/>
      <protection locked="0"/>
    </xf>
    <xf numFmtId="0" fontId="17" fillId="0" borderId="0" xfId="34" applyFont="1" applyFill="1" applyAlignment="1" applyProtection="1">
      <alignment vertical="center" wrapText="1"/>
      <protection locked="0"/>
    </xf>
    <xf numFmtId="177" fontId="0" fillId="35" borderId="17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34" applyFont="1" applyFill="1" applyAlignment="1" applyProtection="1">
      <alignment vertical="center" wrapText="1"/>
      <protection locked="0"/>
    </xf>
    <xf numFmtId="0" fontId="0" fillId="0" borderId="21" xfId="34" applyFont="1" applyBorder="1" applyAlignment="1" applyProtection="1">
      <alignment vertical="center" wrapText="1"/>
      <protection locked="0"/>
    </xf>
    <xf numFmtId="0" fontId="21" fillId="0" borderId="21" xfId="34" applyFont="1" applyBorder="1" applyAlignment="1" applyProtection="1">
      <alignment horizontal="center" vertical="center"/>
      <protection locked="0"/>
    </xf>
    <xf numFmtId="0" fontId="22" fillId="0" borderId="21" xfId="34" applyFont="1" applyBorder="1" applyAlignment="1" applyProtection="1">
      <alignment horizontal="center" vertical="center"/>
      <protection locked="0"/>
    </xf>
    <xf numFmtId="0" fontId="0" fillId="0" borderId="0" xfId="34" applyFont="1" applyBorder="1" applyAlignment="1" applyProtection="1">
      <alignment vertical="center" wrapText="1"/>
      <protection locked="0"/>
    </xf>
    <xf numFmtId="0" fontId="12" fillId="0" borderId="0" xfId="34" applyFont="1" applyFill="1" applyProtection="1">
      <alignment vertical="center"/>
      <protection locked="0"/>
    </xf>
    <xf numFmtId="0" fontId="22" fillId="0" borderId="0" xfId="34" applyFont="1" applyBorder="1" applyAlignment="1" applyProtection="1">
      <alignment horizontal="center" vertical="center"/>
      <protection locked="0"/>
    </xf>
    <xf numFmtId="0" fontId="0" fillId="0" borderId="21" xfId="34" applyFont="1" applyBorder="1" applyAlignment="1" applyProtection="1">
      <alignment horizontal="center" vertical="center"/>
      <protection locked="0"/>
    </xf>
    <xf numFmtId="0" fontId="23" fillId="0" borderId="21" xfId="34" applyFont="1" applyBorder="1" applyAlignment="1" applyProtection="1">
      <alignment horizontal="center" vertical="center"/>
      <protection locked="0"/>
    </xf>
    <xf numFmtId="0" fontId="12" fillId="0" borderId="0" xfId="34" applyFont="1" applyFill="1" applyBorder="1" applyAlignment="1" applyProtection="1">
      <alignment vertical="center" wrapText="1"/>
      <protection locked="0"/>
    </xf>
    <xf numFmtId="0" fontId="18" fillId="0" borderId="0" xfId="34" applyFont="1" applyFill="1" applyBorder="1" applyAlignment="1" applyProtection="1">
      <alignment horizontal="left" vertical="center" wrapText="1" indent="1"/>
      <protection locked="0"/>
    </xf>
    <xf numFmtId="0" fontId="0" fillId="0" borderId="0" xfId="34" applyFont="1" applyFill="1" applyBorder="1" applyAlignment="1" applyProtection="1">
      <alignment horizontal="left" vertical="center" wrapText="1" indent="1"/>
      <protection locked="0"/>
    </xf>
    <xf numFmtId="0" fontId="0" fillId="0" borderId="0" xfId="34" applyFont="1" applyFill="1" applyBorder="1" applyAlignment="1" applyProtection="1">
      <alignment horizontal="left" vertical="center" wrapText="1" indent="1"/>
      <protection locked="0"/>
    </xf>
    <xf numFmtId="177" fontId="0" fillId="0" borderId="0" xfId="0" applyNumberForma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0" borderId="0" xfId="33">
      <alignment vertical="center"/>
      <protection/>
    </xf>
    <xf numFmtId="0" fontId="0" fillId="0" borderId="0" xfId="33" applyFont="1">
      <alignment vertical="center"/>
      <protection/>
    </xf>
    <xf numFmtId="0" fontId="0" fillId="0" borderId="0" xfId="33" applyFont="1" applyFill="1">
      <alignment vertical="center"/>
      <protection/>
    </xf>
    <xf numFmtId="0" fontId="0" fillId="0" borderId="0" xfId="33" applyAlignment="1">
      <alignment vertical="center" shrinkToFit="1"/>
      <protection/>
    </xf>
    <xf numFmtId="0" fontId="0" fillId="0" borderId="0" xfId="33" applyFill="1" applyBorder="1" applyAlignment="1">
      <alignment vertical="center" shrinkToFit="1"/>
      <protection/>
    </xf>
    <xf numFmtId="0" fontId="0" fillId="0" borderId="0" xfId="33" applyFill="1" applyAlignment="1">
      <alignment vertical="center" shrinkToFit="1"/>
      <protection/>
    </xf>
    <xf numFmtId="41" fontId="6" fillId="0" borderId="0" xfId="33" applyNumberFormat="1" applyFont="1" applyFill="1" applyAlignment="1">
      <alignment horizontal="left" vertical="center" shrinkToFit="1"/>
      <protection/>
    </xf>
    <xf numFmtId="41" fontId="6" fillId="0" borderId="0" xfId="33" applyNumberFormat="1" applyFont="1" applyAlignment="1">
      <alignment horizontal="left" vertical="center" shrinkToFit="1"/>
      <protection/>
    </xf>
    <xf numFmtId="0" fontId="0" fillId="0" borderId="28" xfId="34" applyFont="1" applyBorder="1" applyAlignment="1" applyProtection="1">
      <alignment horizontal="center" vertical="center"/>
      <protection locked="0"/>
    </xf>
    <xf numFmtId="0" fontId="0" fillId="0" borderId="21" xfId="33" applyBorder="1">
      <alignment vertical="center"/>
      <protection/>
    </xf>
    <xf numFmtId="0" fontId="24" fillId="0" borderId="0" xfId="34" applyFont="1" applyBorder="1" applyAlignment="1" applyProtection="1">
      <alignment horizontal="left" vertical="center"/>
      <protection locked="0"/>
    </xf>
    <xf numFmtId="0" fontId="0" fillId="0" borderId="0" xfId="33" applyFont="1" applyAlignment="1">
      <alignment vertical="top"/>
      <protection/>
    </xf>
    <xf numFmtId="0" fontId="0" fillId="0" borderId="0" xfId="34" applyFont="1" applyAlignment="1" applyProtection="1">
      <alignment vertical="top" wrapText="1"/>
      <protection locked="0"/>
    </xf>
    <xf numFmtId="0" fontId="0" fillId="0" borderId="0" xfId="33" applyFont="1">
      <alignment vertical="center"/>
      <protection/>
    </xf>
    <xf numFmtId="0" fontId="0" fillId="0" borderId="0" xfId="34" applyFont="1" applyAlignment="1" applyProtection="1">
      <alignment vertical="center" wrapText="1"/>
      <protection locked="0"/>
    </xf>
    <xf numFmtId="0" fontId="0" fillId="0" borderId="0" xfId="33" applyFont="1" applyFill="1" applyAlignment="1">
      <alignment vertical="top"/>
      <protection/>
    </xf>
    <xf numFmtId="0" fontId="0" fillId="0" borderId="0" xfId="34" applyFont="1" applyFill="1" applyAlignment="1" applyProtection="1">
      <alignment vertical="top" wrapText="1"/>
      <protection locked="0"/>
    </xf>
    <xf numFmtId="0" fontId="0" fillId="0" borderId="0" xfId="33" applyFont="1" applyFill="1">
      <alignment vertical="center"/>
      <protection/>
    </xf>
    <xf numFmtId="0" fontId="0" fillId="0" borderId="0" xfId="34" applyFont="1" applyFill="1" applyAlignment="1" applyProtection="1">
      <alignment vertical="center" wrapText="1"/>
      <protection locked="0"/>
    </xf>
    <xf numFmtId="0" fontId="0" fillId="0" borderId="0" xfId="34" applyFont="1" applyBorder="1" applyAlignment="1" applyProtection="1">
      <alignment vertical="center" wrapText="1"/>
      <protection locked="0"/>
    </xf>
    <xf numFmtId="0" fontId="0" fillId="0" borderId="28" xfId="33" applyBorder="1">
      <alignment vertical="center"/>
      <protection/>
    </xf>
    <xf numFmtId="0" fontId="12" fillId="0" borderId="28" xfId="34" applyFont="1" applyFill="1" applyBorder="1" applyAlignment="1" applyProtection="1">
      <alignment vertical="center" wrapText="1"/>
      <protection locked="0"/>
    </xf>
    <xf numFmtId="0" fontId="0" fillId="0" borderId="0" xfId="33" applyBorder="1">
      <alignment vertical="center"/>
      <protection/>
    </xf>
    <xf numFmtId="0" fontId="59" fillId="0" borderId="28" xfId="34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5" fillId="6" borderId="13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25" fillId="6" borderId="32" xfId="0" applyFont="1" applyFill="1" applyBorder="1" applyAlignment="1">
      <alignment horizontal="left" vertical="center"/>
    </xf>
    <xf numFmtId="0" fontId="25" fillId="6" borderId="33" xfId="0" applyFont="1" applyFill="1" applyBorder="1" applyAlignment="1">
      <alignment horizontal="left" vertical="center"/>
    </xf>
    <xf numFmtId="0" fontId="25" fillId="6" borderId="28" xfId="0" applyFont="1" applyFill="1" applyBorder="1" applyAlignment="1">
      <alignment horizontal="left" vertical="center"/>
    </xf>
    <xf numFmtId="0" fontId="25" fillId="6" borderId="34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分配預算金額試算表--學校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104-601-708(彙整)1031209" xfId="41"/>
    <cellStyle name="好_105-601-708(彙整)(空白)" xfId="42"/>
    <cellStyle name="好_106分配原則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190500</xdr:rowOff>
    </xdr:from>
    <xdr:to>
      <xdr:col>5</xdr:col>
      <xdr:colOff>104775</xdr:colOff>
      <xdr:row>33</xdr:row>
      <xdr:rowOff>57150</xdr:rowOff>
    </xdr:to>
    <xdr:sp>
      <xdr:nvSpPr>
        <xdr:cNvPr id="1" name="Oval 1"/>
        <xdr:cNvSpPr>
          <a:spLocks/>
        </xdr:cNvSpPr>
      </xdr:nvSpPr>
      <xdr:spPr>
        <a:xfrm>
          <a:off x="2200275" y="6505575"/>
          <a:ext cx="1066800" cy="9144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9</xdr:col>
      <xdr:colOff>133350</xdr:colOff>
      <xdr:row>58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3381375" y="10896600"/>
          <a:ext cx="2543175" cy="2486025"/>
        </a:xfrm>
        <a:prstGeom prst="horizontalScrol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小叮嚀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、先分配『基金用途』，再分配『基金來源』。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、請妥當分配全年度預算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  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，本次分配後，明年度不再辦理調整分配事宜。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 
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月分配數包應含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-5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月薪資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.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年終獎金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.</a:t>
          </a:r>
          <a:r>
            <a:rPr lang="en-US" cap="none" sz="1200" b="1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行政職考績</a:t>
          </a:r>
        </a:p>
      </xdr:txBody>
    </xdr:sp>
    <xdr:clientData/>
  </xdr:twoCellAnchor>
  <xdr:twoCellAnchor>
    <xdr:from>
      <xdr:col>5</xdr:col>
      <xdr:colOff>104775</xdr:colOff>
      <xdr:row>28</xdr:row>
      <xdr:rowOff>152400</xdr:rowOff>
    </xdr:from>
    <xdr:to>
      <xdr:col>6</xdr:col>
      <xdr:colOff>47625</xdr:colOff>
      <xdr:row>31</xdr:row>
      <xdr:rowOff>66675</xdr:rowOff>
    </xdr:to>
    <xdr:sp>
      <xdr:nvSpPr>
        <xdr:cNvPr id="3" name="Oval 4"/>
        <xdr:cNvSpPr>
          <a:spLocks/>
        </xdr:cNvSpPr>
      </xdr:nvSpPr>
      <xdr:spPr>
        <a:xfrm>
          <a:off x="3267075" y="6467475"/>
          <a:ext cx="600075" cy="5429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400050</xdr:colOff>
      <xdr:row>44</xdr:row>
      <xdr:rowOff>171450</xdr:rowOff>
    </xdr:from>
    <xdr:ext cx="66675" cy="228600"/>
    <xdr:sp>
      <xdr:nvSpPr>
        <xdr:cNvPr id="4" name="AutoShape 5"/>
        <xdr:cNvSpPr>
          <a:spLocks/>
        </xdr:cNvSpPr>
      </xdr:nvSpPr>
      <xdr:spPr>
        <a:xfrm>
          <a:off x="2305050" y="10229850"/>
          <a:ext cx="66675" cy="22860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438150</xdr:colOff>
      <xdr:row>33</xdr:row>
      <xdr:rowOff>142875</xdr:rowOff>
    </xdr:from>
    <xdr:to>
      <xdr:col>2</xdr:col>
      <xdr:colOff>609600</xdr:colOff>
      <xdr:row>39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2343150" y="7505700"/>
          <a:ext cx="695325" cy="1333500"/>
        </a:xfrm>
        <a:prstGeom prst="upArrowCallou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二者總計等於「縣庫撥款收入」</a:t>
          </a:r>
        </a:p>
      </xdr:txBody>
    </xdr:sp>
    <xdr:clientData/>
  </xdr:twoCellAnchor>
  <xdr:twoCellAnchor>
    <xdr:from>
      <xdr:col>5</xdr:col>
      <xdr:colOff>590550</xdr:colOff>
      <xdr:row>31</xdr:row>
      <xdr:rowOff>0</xdr:rowOff>
    </xdr:from>
    <xdr:to>
      <xdr:col>6</xdr:col>
      <xdr:colOff>400050</xdr:colOff>
      <xdr:row>35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3752850" y="6943725"/>
          <a:ext cx="4667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476250</xdr:colOff>
      <xdr:row>35</xdr:row>
      <xdr:rowOff>142875</xdr:rowOff>
    </xdr:from>
    <xdr:to>
      <xdr:col>7</xdr:col>
      <xdr:colOff>342900</xdr:colOff>
      <xdr:row>39</xdr:row>
      <xdr:rowOff>171450</xdr:rowOff>
    </xdr:to>
    <xdr:sp>
      <xdr:nvSpPr>
        <xdr:cNvPr id="7" name="Oval 13"/>
        <xdr:cNvSpPr>
          <a:spLocks/>
        </xdr:cNvSpPr>
      </xdr:nvSpPr>
      <xdr:spPr>
        <a:xfrm>
          <a:off x="3638550" y="8124825"/>
          <a:ext cx="1181100" cy="8667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本期短絀數，於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月份扣減撥補數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31">
      <selection activeCell="L53" sqref="L53"/>
    </sheetView>
  </sheetViews>
  <sheetFormatPr defaultColWidth="9.00390625" defaultRowHeight="16.5"/>
  <cols>
    <col min="1" max="1" width="25.00390625" style="0" customWidth="1"/>
    <col min="2" max="2" width="6.875" style="0" customWidth="1"/>
    <col min="3" max="3" width="9.625" style="0" customWidth="1"/>
    <col min="4" max="4" width="0" style="0" hidden="1" customWidth="1"/>
    <col min="5" max="5" width="11.125" style="0" hidden="1" customWidth="1"/>
    <col min="6" max="17" width="8.625" style="0" customWidth="1"/>
  </cols>
  <sheetData>
    <row r="1" spans="1:17" ht="19.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7.25" thickBot="1">
      <c r="A2" s="117" t="s">
        <v>163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 t="s">
        <v>1</v>
      </c>
      <c r="Q2" s="119"/>
    </row>
    <row r="3" spans="1:17" ht="32.25" thickBot="1">
      <c r="A3" s="1"/>
      <c r="B3" s="2"/>
      <c r="C3" s="3" t="s">
        <v>2</v>
      </c>
      <c r="D3" s="2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6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  <c r="P3" s="7" t="s">
        <v>15</v>
      </c>
      <c r="Q3" s="8" t="s">
        <v>16</v>
      </c>
    </row>
    <row r="4" spans="1:17" ht="16.5">
      <c r="A4" s="9" t="s">
        <v>17</v>
      </c>
      <c r="B4" s="125"/>
      <c r="C4" s="10"/>
      <c r="D4" s="11"/>
      <c r="E4" s="11"/>
      <c r="F4" s="11"/>
      <c r="G4" s="11"/>
      <c r="H4" s="10"/>
      <c r="I4" s="10"/>
      <c r="J4" s="10"/>
      <c r="K4" s="10"/>
      <c r="L4" s="10"/>
      <c r="M4" s="10"/>
      <c r="N4" s="10"/>
      <c r="O4" s="10"/>
      <c r="P4" s="12"/>
      <c r="Q4" s="13"/>
    </row>
    <row r="5" spans="1:17" ht="16.5">
      <c r="A5" s="14" t="s">
        <v>18</v>
      </c>
      <c r="B5" s="126"/>
      <c r="C5" s="15">
        <f aca="true" t="shared" si="0" ref="C5:C26">SUM(F5:Q5)</f>
        <v>30</v>
      </c>
      <c r="D5" s="16">
        <f>D6+D7</f>
        <v>0</v>
      </c>
      <c r="E5" s="16">
        <f>E6+E7</f>
        <v>0</v>
      </c>
      <c r="F5" s="16">
        <v>15</v>
      </c>
      <c r="G5" s="16"/>
      <c r="H5" s="16"/>
      <c r="I5" s="16"/>
      <c r="J5" s="16"/>
      <c r="K5" s="16"/>
      <c r="L5" s="16">
        <v>15</v>
      </c>
      <c r="M5" s="16"/>
      <c r="N5" s="16"/>
      <c r="O5" s="16"/>
      <c r="P5" s="17"/>
      <c r="Q5" s="16"/>
    </row>
    <row r="6" spans="1:17" ht="16.5">
      <c r="A6" s="14" t="s">
        <v>19</v>
      </c>
      <c r="B6" s="126"/>
      <c r="C6" s="15">
        <f t="shared" si="0"/>
        <v>33</v>
      </c>
      <c r="D6" s="16"/>
      <c r="E6" s="16"/>
      <c r="F6" s="16"/>
      <c r="G6" s="16"/>
      <c r="H6" s="16"/>
      <c r="I6" s="16"/>
      <c r="J6" s="16"/>
      <c r="K6" s="16"/>
      <c r="L6" s="16">
        <v>16</v>
      </c>
      <c r="M6" s="16"/>
      <c r="N6" s="16"/>
      <c r="O6" s="16"/>
      <c r="P6" s="17"/>
      <c r="Q6" s="16">
        <v>17</v>
      </c>
    </row>
    <row r="7" spans="1:17" ht="16.5">
      <c r="A7" s="14" t="s">
        <v>55</v>
      </c>
      <c r="B7" s="126"/>
      <c r="C7" s="15">
        <f t="shared" si="0"/>
        <v>23070</v>
      </c>
      <c r="D7" s="16"/>
      <c r="E7" s="16"/>
      <c r="F7" s="16">
        <v>4967</v>
      </c>
      <c r="G7" s="16">
        <v>1623</v>
      </c>
      <c r="H7" s="16">
        <v>1650</v>
      </c>
      <c r="I7" s="16">
        <v>1649</v>
      </c>
      <c r="J7" s="16">
        <v>1700</v>
      </c>
      <c r="K7" s="16">
        <v>1604</v>
      </c>
      <c r="L7" s="16">
        <v>1663</v>
      </c>
      <c r="M7" s="16">
        <v>1605</v>
      </c>
      <c r="N7" s="16">
        <v>3171</v>
      </c>
      <c r="O7" s="16">
        <v>1622</v>
      </c>
      <c r="P7" s="17">
        <v>1649</v>
      </c>
      <c r="Q7" s="16">
        <v>167</v>
      </c>
    </row>
    <row r="8" spans="1:17" ht="16.5">
      <c r="A8" s="14" t="s">
        <v>21</v>
      </c>
      <c r="B8" s="126"/>
      <c r="C8" s="15">
        <f t="shared" si="0"/>
        <v>0</v>
      </c>
      <c r="D8" s="16" t="e">
        <f>#REF!+#REF!</f>
        <v>#REF!</v>
      </c>
      <c r="E8" s="16" t="e">
        <f>#REF!+#REF!</f>
        <v>#REF!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6"/>
    </row>
    <row r="9" spans="1:17" ht="16.5">
      <c r="A9" s="14" t="s">
        <v>56</v>
      </c>
      <c r="B9" s="126"/>
      <c r="C9" s="15">
        <f t="shared" si="0"/>
        <v>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6"/>
    </row>
    <row r="10" spans="1:17" ht="16.5">
      <c r="A10" s="18" t="s">
        <v>22</v>
      </c>
      <c r="B10" s="126"/>
      <c r="C10" s="15">
        <f t="shared" si="0"/>
        <v>23133</v>
      </c>
      <c r="D10" s="16" t="e">
        <f>D5+D8</f>
        <v>#REF!</v>
      </c>
      <c r="E10" s="16" t="e">
        <f>E5+E8</f>
        <v>#REF!</v>
      </c>
      <c r="F10" s="16">
        <f aca="true" t="shared" si="1" ref="F10:Q10">SUM(F5:F8)</f>
        <v>4982</v>
      </c>
      <c r="G10" s="16">
        <f t="shared" si="1"/>
        <v>1623</v>
      </c>
      <c r="H10" s="16">
        <f t="shared" si="1"/>
        <v>1650</v>
      </c>
      <c r="I10" s="16">
        <f t="shared" si="1"/>
        <v>1649</v>
      </c>
      <c r="J10" s="16">
        <f t="shared" si="1"/>
        <v>1700</v>
      </c>
      <c r="K10" s="16">
        <f t="shared" si="1"/>
        <v>1604</v>
      </c>
      <c r="L10" s="16">
        <f t="shared" si="1"/>
        <v>1694</v>
      </c>
      <c r="M10" s="16">
        <f t="shared" si="1"/>
        <v>1605</v>
      </c>
      <c r="N10" s="16">
        <f t="shared" si="1"/>
        <v>3171</v>
      </c>
      <c r="O10" s="16">
        <f t="shared" si="1"/>
        <v>1622</v>
      </c>
      <c r="P10" s="16">
        <f t="shared" si="1"/>
        <v>1649</v>
      </c>
      <c r="Q10" s="16">
        <f t="shared" si="1"/>
        <v>184</v>
      </c>
    </row>
    <row r="11" spans="1:17" ht="16.5">
      <c r="A11" s="19" t="s">
        <v>23</v>
      </c>
      <c r="B11" s="126"/>
      <c r="C11" s="15">
        <f t="shared" si="0"/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6"/>
    </row>
    <row r="12" spans="1:17" ht="16.5">
      <c r="A12" s="20" t="s">
        <v>24</v>
      </c>
      <c r="B12" s="126"/>
      <c r="C12" s="15">
        <f t="shared" si="0"/>
        <v>22072</v>
      </c>
      <c r="D12" s="16"/>
      <c r="E12" s="16"/>
      <c r="F12" s="16">
        <f>F13+F14</f>
        <v>5322</v>
      </c>
      <c r="G12" s="16">
        <f aca="true" t="shared" si="2" ref="G12:Q12">G13+G14</f>
        <v>1522</v>
      </c>
      <c r="H12" s="16">
        <f t="shared" si="2"/>
        <v>1517</v>
      </c>
      <c r="I12" s="16">
        <f t="shared" si="2"/>
        <v>1522</v>
      </c>
      <c r="J12" s="16">
        <f t="shared" si="2"/>
        <v>1517</v>
      </c>
      <c r="K12" s="16">
        <f t="shared" si="2"/>
        <v>1500</v>
      </c>
      <c r="L12" s="16">
        <f t="shared" si="2"/>
        <v>1510</v>
      </c>
      <c r="M12" s="16">
        <f t="shared" si="2"/>
        <v>1500</v>
      </c>
      <c r="N12" s="16">
        <f t="shared" si="2"/>
        <v>3039</v>
      </c>
      <c r="O12" s="16">
        <f t="shared" si="2"/>
        <v>1522</v>
      </c>
      <c r="P12" s="16">
        <f t="shared" si="2"/>
        <v>1517</v>
      </c>
      <c r="Q12" s="16">
        <f t="shared" si="2"/>
        <v>84</v>
      </c>
    </row>
    <row r="13" spans="1:17" ht="16.5">
      <c r="A13" s="20" t="s">
        <v>57</v>
      </c>
      <c r="B13" s="126"/>
      <c r="C13" s="15">
        <f t="shared" si="0"/>
        <v>21466</v>
      </c>
      <c r="D13" s="16"/>
      <c r="E13" s="16"/>
      <c r="F13" s="16">
        <v>5019</v>
      </c>
      <c r="G13" s="16">
        <v>1522</v>
      </c>
      <c r="H13" s="16">
        <v>1517</v>
      </c>
      <c r="I13" s="16">
        <v>1522</v>
      </c>
      <c r="J13" s="16">
        <v>1517</v>
      </c>
      <c r="K13" s="16">
        <v>1500</v>
      </c>
      <c r="L13" s="16">
        <v>1207</v>
      </c>
      <c r="M13" s="16">
        <v>1500</v>
      </c>
      <c r="N13" s="16">
        <v>3039</v>
      </c>
      <c r="O13" s="16">
        <v>1522</v>
      </c>
      <c r="P13" s="17">
        <v>1517</v>
      </c>
      <c r="Q13" s="16">
        <v>84</v>
      </c>
    </row>
    <row r="14" spans="1:17" ht="16.5">
      <c r="A14" s="20" t="s">
        <v>58</v>
      </c>
      <c r="B14" s="126"/>
      <c r="C14" s="15">
        <f t="shared" si="0"/>
        <v>606</v>
      </c>
      <c r="D14" s="16"/>
      <c r="E14" s="16"/>
      <c r="F14" s="16">
        <v>303</v>
      </c>
      <c r="G14" s="16"/>
      <c r="H14" s="16"/>
      <c r="I14" s="16"/>
      <c r="J14" s="16"/>
      <c r="K14" s="16"/>
      <c r="L14" s="16">
        <v>303</v>
      </c>
      <c r="M14" s="16"/>
      <c r="N14" s="16"/>
      <c r="O14" s="16"/>
      <c r="P14" s="17"/>
      <c r="Q14" s="16"/>
    </row>
    <row r="15" spans="1:17" ht="16.5">
      <c r="A15" s="20" t="s">
        <v>25</v>
      </c>
      <c r="B15" s="126"/>
      <c r="C15" s="15">
        <f t="shared" si="0"/>
        <v>1193</v>
      </c>
      <c r="D15" s="16"/>
      <c r="E15" s="16"/>
      <c r="F15" s="16">
        <v>111</v>
      </c>
      <c r="G15" s="16">
        <v>97</v>
      </c>
      <c r="H15" s="16">
        <v>96</v>
      </c>
      <c r="I15" s="16">
        <v>100</v>
      </c>
      <c r="J15" s="16">
        <v>97</v>
      </c>
      <c r="K15" s="16">
        <v>100</v>
      </c>
      <c r="L15" s="16">
        <v>112</v>
      </c>
      <c r="M15" s="16">
        <v>96</v>
      </c>
      <c r="N15" s="16">
        <v>96</v>
      </c>
      <c r="O15" s="16">
        <v>96</v>
      </c>
      <c r="P15" s="17">
        <v>96</v>
      </c>
      <c r="Q15" s="16">
        <v>96</v>
      </c>
    </row>
    <row r="16" spans="1:17" ht="16.5">
      <c r="A16" s="20" t="s">
        <v>26</v>
      </c>
      <c r="B16" s="126"/>
      <c r="C16" s="15">
        <f t="shared" si="0"/>
        <v>176</v>
      </c>
      <c r="D16" s="16"/>
      <c r="E16" s="16"/>
      <c r="F16" s="16">
        <v>30</v>
      </c>
      <c r="G16" s="16"/>
      <c r="H16" s="16">
        <v>30</v>
      </c>
      <c r="I16" s="16"/>
      <c r="J16" s="16">
        <v>29</v>
      </c>
      <c r="K16" s="16"/>
      <c r="L16" s="16">
        <v>29</v>
      </c>
      <c r="M16" s="16"/>
      <c r="N16" s="16">
        <v>29</v>
      </c>
      <c r="O16" s="16"/>
      <c r="P16" s="17">
        <v>29</v>
      </c>
      <c r="Q16" s="16"/>
    </row>
    <row r="17" spans="1:17" ht="16.5">
      <c r="A17" s="20" t="s">
        <v>50</v>
      </c>
      <c r="B17" s="126"/>
      <c r="C17" s="15">
        <f t="shared" si="0"/>
        <v>30</v>
      </c>
      <c r="D17" s="16"/>
      <c r="E17" s="16"/>
      <c r="F17" s="16">
        <v>10</v>
      </c>
      <c r="G17" s="16"/>
      <c r="H17" s="16"/>
      <c r="I17" s="16">
        <v>10</v>
      </c>
      <c r="J17" s="16"/>
      <c r="K17" s="16"/>
      <c r="L17" s="16">
        <v>10</v>
      </c>
      <c r="M17" s="16"/>
      <c r="N17" s="16"/>
      <c r="O17" s="16"/>
      <c r="P17" s="17"/>
      <c r="Q17" s="16"/>
    </row>
    <row r="18" spans="1:17" ht="16.5">
      <c r="A18" s="20" t="s">
        <v>27</v>
      </c>
      <c r="B18" s="126"/>
      <c r="C18" s="15">
        <f t="shared" si="0"/>
        <v>24</v>
      </c>
      <c r="D18" s="16"/>
      <c r="E18" s="16"/>
      <c r="F18" s="16">
        <v>8</v>
      </c>
      <c r="G18" s="16"/>
      <c r="H18" s="16"/>
      <c r="I18" s="16">
        <v>8</v>
      </c>
      <c r="J18" s="16"/>
      <c r="K18" s="16"/>
      <c r="L18" s="16">
        <v>8</v>
      </c>
      <c r="M18" s="16"/>
      <c r="N18" s="16"/>
      <c r="O18" s="16"/>
      <c r="P18" s="17"/>
      <c r="Q18" s="16"/>
    </row>
    <row r="19" spans="1:17" ht="31.5">
      <c r="A19" s="20" t="s">
        <v>28</v>
      </c>
      <c r="B19" s="126"/>
      <c r="C19" s="15">
        <f t="shared" si="0"/>
        <v>48</v>
      </c>
      <c r="D19" s="16"/>
      <c r="E19" s="16"/>
      <c r="F19" s="16">
        <v>4</v>
      </c>
      <c r="G19" s="16">
        <v>4</v>
      </c>
      <c r="H19" s="16">
        <v>4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6">
        <v>4</v>
      </c>
      <c r="P19" s="16">
        <v>4</v>
      </c>
      <c r="Q19" s="16">
        <v>4</v>
      </c>
    </row>
    <row r="20" spans="1:17" ht="16.5">
      <c r="A20" s="20" t="s">
        <v>51</v>
      </c>
      <c r="B20" s="126"/>
      <c r="C20" s="15">
        <f t="shared" si="0"/>
        <v>18</v>
      </c>
      <c r="D20" s="16"/>
      <c r="E20" s="16"/>
      <c r="F20" s="16">
        <v>3</v>
      </c>
      <c r="G20" s="16"/>
      <c r="H20" s="16">
        <v>3</v>
      </c>
      <c r="I20" s="16"/>
      <c r="J20" s="16">
        <v>3</v>
      </c>
      <c r="K20" s="16"/>
      <c r="L20" s="16">
        <v>3</v>
      </c>
      <c r="M20" s="16"/>
      <c r="N20" s="16">
        <v>3</v>
      </c>
      <c r="O20" s="16"/>
      <c r="P20" s="17">
        <v>3</v>
      </c>
      <c r="Q20" s="16"/>
    </row>
    <row r="21" spans="1:17" ht="16.5">
      <c r="A21" s="20" t="s">
        <v>29</v>
      </c>
      <c r="B21" s="126"/>
      <c r="C21" s="15">
        <f t="shared" si="0"/>
        <v>78</v>
      </c>
      <c r="D21" s="16">
        <f aca="true" t="shared" si="3" ref="D21:Q21">D22+D23+D24+D25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5</v>
      </c>
      <c r="J21" s="16">
        <f t="shared" si="3"/>
        <v>50</v>
      </c>
      <c r="K21" s="16">
        <f t="shared" si="3"/>
        <v>0</v>
      </c>
      <c r="L21" s="16">
        <f t="shared" si="3"/>
        <v>18</v>
      </c>
      <c r="M21" s="16">
        <f t="shared" si="3"/>
        <v>5</v>
      </c>
      <c r="N21" s="16">
        <f t="shared" si="3"/>
        <v>0</v>
      </c>
      <c r="O21" s="16">
        <f t="shared" si="3"/>
        <v>0</v>
      </c>
      <c r="P21" s="17">
        <f t="shared" si="3"/>
        <v>0</v>
      </c>
      <c r="Q21" s="16">
        <f t="shared" si="3"/>
        <v>0</v>
      </c>
    </row>
    <row r="22" spans="1:17" ht="16.5">
      <c r="A22" s="20" t="s">
        <v>30</v>
      </c>
      <c r="B22" s="126"/>
      <c r="C22" s="15">
        <f t="shared" si="0"/>
        <v>50</v>
      </c>
      <c r="D22" s="16"/>
      <c r="E22" s="16"/>
      <c r="F22" s="16"/>
      <c r="G22" s="16"/>
      <c r="H22" s="16"/>
      <c r="I22" s="16"/>
      <c r="J22" s="16">
        <v>50</v>
      </c>
      <c r="K22" s="16"/>
      <c r="L22" s="16"/>
      <c r="M22" s="16"/>
      <c r="N22" s="16"/>
      <c r="O22" s="16"/>
      <c r="P22" s="17"/>
      <c r="Q22" s="16"/>
    </row>
    <row r="23" spans="1:17" ht="16.5">
      <c r="A23" s="20" t="s">
        <v>31</v>
      </c>
      <c r="B23" s="126"/>
      <c r="C23" s="15">
        <f t="shared" si="0"/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6"/>
    </row>
    <row r="24" spans="1:17" ht="16.5">
      <c r="A24" s="20" t="s">
        <v>32</v>
      </c>
      <c r="B24" s="126"/>
      <c r="C24" s="15">
        <f t="shared" si="0"/>
        <v>18</v>
      </c>
      <c r="D24" s="16"/>
      <c r="E24" s="16"/>
      <c r="F24" s="16"/>
      <c r="G24" s="16"/>
      <c r="H24" s="16"/>
      <c r="I24" s="16"/>
      <c r="J24" s="16"/>
      <c r="K24" s="16"/>
      <c r="L24" s="16">
        <v>18</v>
      </c>
      <c r="M24" s="16"/>
      <c r="N24" s="16"/>
      <c r="O24" s="16"/>
      <c r="P24" s="17"/>
      <c r="Q24" s="16"/>
    </row>
    <row r="25" spans="1:17" ht="16.5">
      <c r="A25" s="20" t="s">
        <v>33</v>
      </c>
      <c r="B25" s="126"/>
      <c r="C25" s="15">
        <f t="shared" si="0"/>
        <v>10</v>
      </c>
      <c r="D25" s="16"/>
      <c r="E25" s="16"/>
      <c r="F25" s="16"/>
      <c r="G25" s="16"/>
      <c r="H25" s="16"/>
      <c r="I25" s="16">
        <v>5</v>
      </c>
      <c r="J25" s="16"/>
      <c r="K25" s="16"/>
      <c r="L25" s="16"/>
      <c r="M25" s="16">
        <v>5</v>
      </c>
      <c r="N25" s="16"/>
      <c r="O25" s="16"/>
      <c r="P25" s="17"/>
      <c r="Q25" s="16"/>
    </row>
    <row r="26" spans="1:17" ht="16.5">
      <c r="A26" s="18" t="s">
        <v>22</v>
      </c>
      <c r="B26" s="126"/>
      <c r="C26" s="15">
        <f t="shared" si="0"/>
        <v>23639</v>
      </c>
      <c r="D26" s="16">
        <f>D12+D15+D18+D16+D19+D21</f>
        <v>0</v>
      </c>
      <c r="E26" s="16">
        <f>E12+E15+E18+E16+E19+E21</f>
        <v>0</v>
      </c>
      <c r="F26" s="16">
        <f>F12+F15+F16+F17+F18+F19+F20+F21</f>
        <v>5488</v>
      </c>
      <c r="G26" s="16">
        <f aca="true" t="shared" si="4" ref="G26:Q26">G12+G15+G16+G17+G18+G19+G20+G21</f>
        <v>1623</v>
      </c>
      <c r="H26" s="16">
        <f t="shared" si="4"/>
        <v>1650</v>
      </c>
      <c r="I26" s="16">
        <f t="shared" si="4"/>
        <v>1649</v>
      </c>
      <c r="J26" s="16">
        <f t="shared" si="4"/>
        <v>1700</v>
      </c>
      <c r="K26" s="16">
        <f t="shared" si="4"/>
        <v>1604</v>
      </c>
      <c r="L26" s="16">
        <f t="shared" si="4"/>
        <v>1694</v>
      </c>
      <c r="M26" s="16">
        <f t="shared" si="4"/>
        <v>1605</v>
      </c>
      <c r="N26" s="16">
        <f t="shared" si="4"/>
        <v>3171</v>
      </c>
      <c r="O26" s="16">
        <f t="shared" si="4"/>
        <v>1622</v>
      </c>
      <c r="P26" s="16">
        <f t="shared" si="4"/>
        <v>1649</v>
      </c>
      <c r="Q26" s="16">
        <f t="shared" si="4"/>
        <v>184</v>
      </c>
    </row>
    <row r="27" spans="1:17" ht="17.25" thickBot="1">
      <c r="A27" s="20" t="s">
        <v>34</v>
      </c>
      <c r="B27" s="127"/>
      <c r="C27" s="15">
        <f aca="true" t="shared" si="5" ref="C27:Q27">C10-C26</f>
        <v>-506</v>
      </c>
      <c r="D27" s="16" t="e">
        <f t="shared" si="5"/>
        <v>#REF!</v>
      </c>
      <c r="E27" s="16" t="e">
        <f t="shared" si="5"/>
        <v>#REF!</v>
      </c>
      <c r="F27" s="16">
        <f t="shared" si="5"/>
        <v>-506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7">
        <f t="shared" si="5"/>
        <v>0</v>
      </c>
      <c r="Q27" s="21">
        <f t="shared" si="5"/>
        <v>0</v>
      </c>
    </row>
    <row r="28" spans="1:17" ht="16.5">
      <c r="A28" s="22" t="s">
        <v>35</v>
      </c>
      <c r="B28" s="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</row>
    <row r="29" spans="1:17" ht="16.5">
      <c r="A29" s="24" t="s">
        <v>36</v>
      </c>
      <c r="B29" s="25"/>
      <c r="C29" s="15">
        <f aca="true" t="shared" si="6" ref="C29:C35">SUM(F29:Q29)</f>
        <v>23133</v>
      </c>
      <c r="D29" s="15"/>
      <c r="E29" s="15"/>
      <c r="F29" s="15">
        <f>F30+F32+F34+F35</f>
        <v>4982</v>
      </c>
      <c r="G29" s="15">
        <f>G30+G32+G34+G35</f>
        <v>1623</v>
      </c>
      <c r="H29" s="15">
        <f>H30+H32+H34+H35</f>
        <v>1650</v>
      </c>
      <c r="I29" s="15">
        <f aca="true" t="shared" si="7" ref="I29:Q29">SUM(I30:I35)</f>
        <v>1649</v>
      </c>
      <c r="J29" s="15">
        <f t="shared" si="7"/>
        <v>1700</v>
      </c>
      <c r="K29" s="15">
        <f t="shared" si="7"/>
        <v>1604</v>
      </c>
      <c r="L29" s="15">
        <f t="shared" si="7"/>
        <v>1694</v>
      </c>
      <c r="M29" s="15">
        <f t="shared" si="7"/>
        <v>1605</v>
      </c>
      <c r="N29" s="15">
        <f t="shared" si="7"/>
        <v>3171</v>
      </c>
      <c r="O29" s="15">
        <f t="shared" si="7"/>
        <v>1622</v>
      </c>
      <c r="P29" s="15">
        <f t="shared" si="7"/>
        <v>1649</v>
      </c>
      <c r="Q29" s="15">
        <f t="shared" si="7"/>
        <v>184</v>
      </c>
    </row>
    <row r="30" spans="1:17" ht="16.5">
      <c r="A30" s="120" t="s">
        <v>37</v>
      </c>
      <c r="B30" s="25" t="s">
        <v>38</v>
      </c>
      <c r="C30" s="15">
        <f t="shared" si="6"/>
        <v>22108</v>
      </c>
      <c r="D30" s="15"/>
      <c r="E30" s="15"/>
      <c r="F30" s="15">
        <v>4887</v>
      </c>
      <c r="G30" s="15">
        <v>1553</v>
      </c>
      <c r="H30" s="15">
        <v>1550</v>
      </c>
      <c r="I30" s="15">
        <v>1574</v>
      </c>
      <c r="J30" s="15">
        <v>1580</v>
      </c>
      <c r="K30" s="15">
        <v>1534</v>
      </c>
      <c r="L30" s="15">
        <v>1575</v>
      </c>
      <c r="M30" s="15">
        <v>1530</v>
      </c>
      <c r="N30" s="15">
        <v>3101</v>
      </c>
      <c r="O30" s="15">
        <v>1552</v>
      </c>
      <c r="P30" s="15">
        <v>1579</v>
      </c>
      <c r="Q30" s="26">
        <v>93</v>
      </c>
    </row>
    <row r="31" spans="1:17" ht="16.5">
      <c r="A31" s="122"/>
      <c r="B31" s="25" t="s">
        <v>39</v>
      </c>
      <c r="C31" s="15">
        <f t="shared" si="6"/>
        <v>78</v>
      </c>
      <c r="D31" s="15"/>
      <c r="E31" s="15"/>
      <c r="F31" s="15"/>
      <c r="G31" s="15"/>
      <c r="H31" s="15"/>
      <c r="I31" s="15">
        <v>5</v>
      </c>
      <c r="J31" s="15">
        <v>50</v>
      </c>
      <c r="K31" s="15"/>
      <c r="L31" s="15">
        <v>18</v>
      </c>
      <c r="M31" s="15">
        <v>5</v>
      </c>
      <c r="N31" s="15"/>
      <c r="O31" s="15"/>
      <c r="P31" s="15"/>
      <c r="Q31" s="26"/>
    </row>
    <row r="32" spans="1:17" ht="16.5">
      <c r="A32" s="120" t="s">
        <v>40</v>
      </c>
      <c r="B32" s="25" t="s">
        <v>38</v>
      </c>
      <c r="C32" s="15">
        <f t="shared" si="6"/>
        <v>884</v>
      </c>
      <c r="D32" s="15"/>
      <c r="E32" s="15"/>
      <c r="F32" s="15">
        <v>80</v>
      </c>
      <c r="G32" s="15">
        <v>70</v>
      </c>
      <c r="H32" s="15">
        <v>100</v>
      </c>
      <c r="I32" s="15">
        <v>70</v>
      </c>
      <c r="J32" s="15">
        <v>70</v>
      </c>
      <c r="K32" s="15">
        <v>70</v>
      </c>
      <c r="L32" s="15">
        <v>70</v>
      </c>
      <c r="M32" s="15">
        <v>70</v>
      </c>
      <c r="N32" s="15">
        <v>70</v>
      </c>
      <c r="O32" s="15">
        <v>70</v>
      </c>
      <c r="P32" s="15">
        <v>70</v>
      </c>
      <c r="Q32" s="26">
        <v>74</v>
      </c>
    </row>
    <row r="33" spans="1:17" ht="16.5">
      <c r="A33" s="121"/>
      <c r="B33" s="25" t="s">
        <v>39</v>
      </c>
      <c r="C33" s="15">
        <f t="shared" si="6"/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6"/>
    </row>
    <row r="34" spans="1:17" ht="16.5">
      <c r="A34" s="27" t="s">
        <v>41</v>
      </c>
      <c r="B34" s="25"/>
      <c r="C34" s="15">
        <f t="shared" si="6"/>
        <v>30</v>
      </c>
      <c r="D34" s="15"/>
      <c r="E34" s="15"/>
      <c r="F34" s="15">
        <v>15</v>
      </c>
      <c r="G34" s="15"/>
      <c r="H34" s="15"/>
      <c r="I34" s="15"/>
      <c r="J34" s="15"/>
      <c r="K34" s="15"/>
      <c r="L34" s="15">
        <v>15</v>
      </c>
      <c r="M34" s="15"/>
      <c r="N34" s="15"/>
      <c r="O34" s="15"/>
      <c r="P34" s="15"/>
      <c r="Q34" s="26"/>
    </row>
    <row r="35" spans="1:17" ht="32.25" thickBot="1">
      <c r="A35" s="28" t="s">
        <v>54</v>
      </c>
      <c r="B35" s="29"/>
      <c r="C35" s="30">
        <f t="shared" si="6"/>
        <v>33</v>
      </c>
      <c r="D35" s="30"/>
      <c r="E35" s="30"/>
      <c r="F35" s="30"/>
      <c r="G35" s="30"/>
      <c r="H35" s="30"/>
      <c r="I35" s="30"/>
      <c r="J35" s="30"/>
      <c r="K35" s="30"/>
      <c r="L35" s="30">
        <v>16</v>
      </c>
      <c r="M35" s="30"/>
      <c r="N35" s="30"/>
      <c r="O35" s="30"/>
      <c r="P35" s="30"/>
      <c r="Q35" s="31">
        <v>17</v>
      </c>
    </row>
    <row r="41" ht="16.5">
      <c r="A41" t="s">
        <v>42</v>
      </c>
    </row>
    <row r="42" spans="1:3" ht="31.5">
      <c r="A42" s="32" t="s">
        <v>43</v>
      </c>
      <c r="B42" s="33" t="s">
        <v>44</v>
      </c>
      <c r="C42" s="34" t="s">
        <v>45</v>
      </c>
    </row>
    <row r="43" spans="1:3" ht="16.5">
      <c r="A43" s="35" t="s">
        <v>17</v>
      </c>
      <c r="B43" s="25"/>
      <c r="C43" s="25"/>
    </row>
    <row r="44" spans="1:9" ht="16.5">
      <c r="A44" s="36" t="s">
        <v>18</v>
      </c>
      <c r="B44" s="25"/>
      <c r="C44" s="37">
        <v>30</v>
      </c>
      <c r="F44" s="38" t="s">
        <v>46</v>
      </c>
      <c r="G44" s="38"/>
      <c r="H44" s="38"/>
      <c r="I44" s="38"/>
    </row>
    <row r="45" spans="1:9" ht="16.5">
      <c r="A45" s="36" t="s">
        <v>19</v>
      </c>
      <c r="B45" s="25"/>
      <c r="C45" s="37">
        <v>33</v>
      </c>
      <c r="F45" s="38" t="s">
        <v>47</v>
      </c>
      <c r="G45" s="38"/>
      <c r="H45" s="38"/>
      <c r="I45" s="38"/>
    </row>
    <row r="46" spans="1:9" ht="16.5">
      <c r="A46" s="36" t="s">
        <v>20</v>
      </c>
      <c r="B46" s="25"/>
      <c r="C46" s="37">
        <v>23070</v>
      </c>
      <c r="F46" s="38" t="s">
        <v>48</v>
      </c>
      <c r="G46" s="38"/>
      <c r="H46" s="38"/>
      <c r="I46" s="38"/>
    </row>
    <row r="47" spans="1:9" ht="16.5">
      <c r="A47" s="36" t="s">
        <v>21</v>
      </c>
      <c r="B47" s="25"/>
      <c r="C47" s="37">
        <v>0</v>
      </c>
      <c r="F47" s="38" t="s">
        <v>46</v>
      </c>
      <c r="G47" s="38"/>
      <c r="H47" s="38"/>
      <c r="I47" s="38"/>
    </row>
    <row r="48" spans="1:3" ht="16.5">
      <c r="A48" s="39" t="s">
        <v>22</v>
      </c>
      <c r="B48" s="25"/>
      <c r="C48" s="37">
        <f>C44+C45+C46+C47</f>
        <v>23133</v>
      </c>
    </row>
    <row r="49" spans="1:3" ht="16.5">
      <c r="A49" s="35" t="s">
        <v>23</v>
      </c>
      <c r="B49" s="25"/>
      <c r="C49" s="37"/>
    </row>
    <row r="50" spans="1:3" ht="16.5">
      <c r="A50" s="40" t="s">
        <v>24</v>
      </c>
      <c r="B50" s="25"/>
      <c r="C50" s="37">
        <v>22072</v>
      </c>
    </row>
    <row r="51" spans="1:3" ht="16.5">
      <c r="A51" s="40" t="s">
        <v>25</v>
      </c>
      <c r="B51" s="25"/>
      <c r="C51" s="37">
        <v>1193</v>
      </c>
    </row>
    <row r="52" spans="1:13" ht="16.5">
      <c r="A52" s="40" t="s">
        <v>26</v>
      </c>
      <c r="B52" s="25"/>
      <c r="C52" s="37">
        <v>176</v>
      </c>
      <c r="F52" s="41"/>
      <c r="G52" s="41"/>
      <c r="H52" s="41"/>
      <c r="I52" s="41"/>
      <c r="J52" s="41"/>
      <c r="K52" s="41"/>
      <c r="L52" s="41"/>
      <c r="M52" s="41"/>
    </row>
    <row r="53" spans="1:13" ht="16.5">
      <c r="A53" s="40" t="s">
        <v>52</v>
      </c>
      <c r="B53" s="25"/>
      <c r="C53" s="37">
        <v>30</v>
      </c>
      <c r="F53" s="41"/>
      <c r="G53" s="41"/>
      <c r="H53" s="41"/>
      <c r="I53" s="41"/>
      <c r="J53" s="41"/>
      <c r="K53" s="41"/>
      <c r="L53" s="41"/>
      <c r="M53" s="41"/>
    </row>
    <row r="54" spans="1:13" ht="16.5">
      <c r="A54" s="40" t="s">
        <v>49</v>
      </c>
      <c r="B54" s="25"/>
      <c r="C54" s="37">
        <v>24</v>
      </c>
      <c r="F54" s="41"/>
      <c r="G54" s="41"/>
      <c r="H54" s="41"/>
      <c r="I54" s="41"/>
      <c r="J54" s="41"/>
      <c r="K54" s="41"/>
      <c r="L54" s="41"/>
      <c r="M54" s="41"/>
    </row>
    <row r="55" spans="1:3" ht="31.5">
      <c r="A55" s="40" t="s">
        <v>28</v>
      </c>
      <c r="B55" s="25"/>
      <c r="C55" s="37">
        <v>48</v>
      </c>
    </row>
    <row r="56" spans="1:3" ht="16.5">
      <c r="A56" s="40" t="s">
        <v>53</v>
      </c>
      <c r="B56" s="25"/>
      <c r="C56" s="37">
        <v>18</v>
      </c>
    </row>
    <row r="57" spans="1:3" ht="16.5">
      <c r="A57" s="36" t="s">
        <v>29</v>
      </c>
      <c r="B57" s="25"/>
      <c r="C57" s="37">
        <f>C58+C59+C60+C61</f>
        <v>78</v>
      </c>
    </row>
    <row r="58" spans="1:3" ht="16.5">
      <c r="A58" s="40" t="s">
        <v>30</v>
      </c>
      <c r="B58" s="25"/>
      <c r="C58" s="37">
        <v>50</v>
      </c>
    </row>
    <row r="59" spans="1:3" ht="16.5">
      <c r="A59" s="40" t="s">
        <v>31</v>
      </c>
      <c r="B59" s="25"/>
      <c r="C59" s="37">
        <v>0</v>
      </c>
    </row>
    <row r="60" spans="1:3" ht="16.5">
      <c r="A60" s="40" t="s">
        <v>32</v>
      </c>
      <c r="B60" s="25"/>
      <c r="C60" s="37">
        <v>18</v>
      </c>
    </row>
    <row r="61" spans="1:3" ht="16.5">
      <c r="A61" s="40" t="s">
        <v>33</v>
      </c>
      <c r="B61" s="25"/>
      <c r="C61" s="37">
        <v>10</v>
      </c>
    </row>
    <row r="62" spans="1:3" ht="16.5">
      <c r="A62" s="39" t="s">
        <v>22</v>
      </c>
      <c r="B62" s="25"/>
      <c r="C62" s="37">
        <f>C50+C51+C52+C53+C54+C55+C56+C57</f>
        <v>23639</v>
      </c>
    </row>
    <row r="63" spans="1:3" ht="16.5">
      <c r="A63" s="40" t="s">
        <v>34</v>
      </c>
      <c r="B63" s="25"/>
      <c r="C63" s="25">
        <f>C48-C62</f>
        <v>-506</v>
      </c>
    </row>
  </sheetData>
  <sheetProtection/>
  <mergeCells count="7">
    <mergeCell ref="A1:Q1"/>
    <mergeCell ref="A2:O2"/>
    <mergeCell ref="P2:Q2"/>
    <mergeCell ref="A32:A33"/>
    <mergeCell ref="A30:A31"/>
    <mergeCell ref="C28:Q28"/>
    <mergeCell ref="B4:B27"/>
  </mergeCells>
  <printOptions/>
  <pageMargins left="0.42" right="0.29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H39" sqref="H39"/>
    </sheetView>
  </sheetViews>
  <sheetFormatPr defaultColWidth="9.00390625" defaultRowHeight="16.5"/>
  <cols>
    <col min="1" max="1" width="9.125" style="91" customWidth="1"/>
    <col min="2" max="2" width="41.50390625" style="91" customWidth="1"/>
    <col min="3" max="3" width="50.125" style="91" customWidth="1"/>
    <col min="4" max="4" width="19.75390625" style="91" customWidth="1"/>
    <col min="5" max="16384" width="9.00390625" style="91" customWidth="1"/>
  </cols>
  <sheetData>
    <row r="1" spans="2:3" ht="17.25" thickBot="1">
      <c r="B1" s="99" t="s">
        <v>137</v>
      </c>
      <c r="C1" s="67" t="s">
        <v>83</v>
      </c>
    </row>
    <row r="2" spans="1:3" ht="22.5" customHeight="1">
      <c r="A2" s="100"/>
      <c r="B2" s="84" t="s">
        <v>131</v>
      </c>
      <c r="C2" s="83"/>
    </row>
    <row r="3" spans="2:3" ht="24" customHeight="1">
      <c r="B3" s="82" t="s">
        <v>24</v>
      </c>
      <c r="C3" s="80"/>
    </row>
    <row r="4" spans="2:3" ht="18" customHeight="1" hidden="1">
      <c r="B4" s="101" t="s">
        <v>138</v>
      </c>
      <c r="C4" s="80"/>
    </row>
    <row r="5" spans="1:4" ht="31.5">
      <c r="A5" s="102" t="s">
        <v>138</v>
      </c>
      <c r="B5" s="103" t="s">
        <v>139</v>
      </c>
      <c r="C5" s="70" t="s">
        <v>168</v>
      </c>
      <c r="D5" s="104"/>
    </row>
    <row r="6" spans="2:3" s="92" customFormat="1" ht="33">
      <c r="B6" s="105" t="s">
        <v>167</v>
      </c>
      <c r="C6" s="76" t="s">
        <v>84</v>
      </c>
    </row>
    <row r="7" spans="2:3" s="92" customFormat="1" ht="16.5">
      <c r="B7" s="105" t="s">
        <v>165</v>
      </c>
      <c r="C7" s="105" t="s">
        <v>169</v>
      </c>
    </row>
    <row r="8" spans="2:3" ht="16.5">
      <c r="B8" s="105" t="s">
        <v>166</v>
      </c>
      <c r="C8" s="69" t="s">
        <v>61</v>
      </c>
    </row>
    <row r="9" spans="2:3" ht="16.5">
      <c r="B9" s="105" t="s">
        <v>141</v>
      </c>
      <c r="C9" s="105" t="s">
        <v>142</v>
      </c>
    </row>
    <row r="10" spans="1:3" ht="16.5">
      <c r="A10" s="113"/>
      <c r="B10" s="85" t="s">
        <v>62</v>
      </c>
      <c r="C10" s="110" t="s">
        <v>147</v>
      </c>
    </row>
    <row r="11" spans="1:4" s="93" customFormat="1" ht="31.5">
      <c r="A11" s="106" t="s">
        <v>143</v>
      </c>
      <c r="B11" s="107" t="s">
        <v>144</v>
      </c>
      <c r="C11" s="70" t="s">
        <v>168</v>
      </c>
      <c r="D11" s="108" t="s">
        <v>145</v>
      </c>
    </row>
    <row r="12" spans="2:4" s="93" customFormat="1" ht="16.5">
      <c r="B12" s="109" t="s">
        <v>146</v>
      </c>
      <c r="C12" s="70" t="s">
        <v>84</v>
      </c>
      <c r="D12" s="108"/>
    </row>
    <row r="13" spans="1:3" ht="17.25" thickBot="1">
      <c r="A13" s="111" t="s">
        <v>157</v>
      </c>
      <c r="B13" s="112" t="s">
        <v>161</v>
      </c>
      <c r="C13" s="114" t="s">
        <v>158</v>
      </c>
    </row>
    <row r="14" spans="2:3" ht="19.5">
      <c r="B14" s="82" t="s">
        <v>25</v>
      </c>
      <c r="C14" s="80"/>
    </row>
    <row r="15" spans="2:3" ht="33">
      <c r="B15" s="81" t="s">
        <v>63</v>
      </c>
      <c r="C15" s="105" t="s">
        <v>148</v>
      </c>
    </row>
    <row r="16" spans="2:3" ht="33">
      <c r="B16" s="81" t="s">
        <v>62</v>
      </c>
      <c r="C16" s="105" t="s">
        <v>148</v>
      </c>
    </row>
    <row r="17" spans="2:3" ht="31.5">
      <c r="B17" s="68" t="s">
        <v>64</v>
      </c>
      <c r="C17" s="70" t="s">
        <v>140</v>
      </c>
    </row>
    <row r="18" spans="2:3" s="92" customFormat="1" ht="16.5">
      <c r="B18" s="68" t="s">
        <v>85</v>
      </c>
      <c r="C18" s="70" t="s">
        <v>84</v>
      </c>
    </row>
    <row r="19" spans="2:3" ht="17.25" thickBot="1">
      <c r="B19" s="68" t="s">
        <v>65</v>
      </c>
      <c r="C19" s="72" t="s">
        <v>61</v>
      </c>
    </row>
    <row r="20" spans="1:3" ht="16.5">
      <c r="A20" s="100"/>
      <c r="B20" s="78" t="s">
        <v>26</v>
      </c>
      <c r="C20" s="77"/>
    </row>
    <row r="21" spans="1:3" ht="16.5">
      <c r="A21" s="113"/>
      <c r="B21" s="71" t="s">
        <v>59</v>
      </c>
      <c r="C21" s="69" t="s">
        <v>61</v>
      </c>
    </row>
    <row r="22" spans="1:3" ht="17.25" thickBot="1">
      <c r="A22" s="111"/>
      <c r="B22" s="68" t="s">
        <v>86</v>
      </c>
      <c r="C22" s="105" t="s">
        <v>149</v>
      </c>
    </row>
    <row r="23" spans="2:3" ht="19.5">
      <c r="B23" s="79" t="s">
        <v>130</v>
      </c>
      <c r="C23" s="77"/>
    </row>
    <row r="24" spans="2:3" ht="17.25" thickBot="1">
      <c r="B24" s="68" t="s">
        <v>66</v>
      </c>
      <c r="C24" s="105" t="s">
        <v>150</v>
      </c>
    </row>
    <row r="25" spans="1:3" ht="24.75" customHeight="1">
      <c r="A25" s="100"/>
      <c r="B25" s="79" t="s">
        <v>72</v>
      </c>
      <c r="C25" s="77"/>
    </row>
    <row r="26" spans="1:3" ht="16.5">
      <c r="A26" s="113"/>
      <c r="B26" s="94" t="s">
        <v>67</v>
      </c>
      <c r="C26" s="69" t="s">
        <v>68</v>
      </c>
    </row>
    <row r="27" spans="1:3" ht="16.5">
      <c r="A27" s="113"/>
      <c r="B27" s="94" t="s">
        <v>69</v>
      </c>
      <c r="C27" s="69" t="s">
        <v>84</v>
      </c>
    </row>
    <row r="28" spans="1:3" ht="17.25" thickBot="1">
      <c r="A28" s="111"/>
      <c r="B28" s="94" t="s">
        <v>70</v>
      </c>
      <c r="C28" s="69" t="s">
        <v>71</v>
      </c>
    </row>
    <row r="29" spans="2:3" ht="19.5">
      <c r="B29" s="79" t="s">
        <v>77</v>
      </c>
      <c r="C29" s="77"/>
    </row>
    <row r="30" spans="2:3" ht="16.5">
      <c r="B30" s="95" t="s">
        <v>73</v>
      </c>
      <c r="C30" s="110" t="s">
        <v>151</v>
      </c>
    </row>
    <row r="31" spans="2:3" ht="16.5">
      <c r="B31" s="96" t="s">
        <v>74</v>
      </c>
      <c r="C31" s="110" t="s">
        <v>151</v>
      </c>
    </row>
    <row r="32" spans="2:3" ht="16.5">
      <c r="B32" s="96" t="s">
        <v>75</v>
      </c>
      <c r="C32" s="110" t="s">
        <v>151</v>
      </c>
    </row>
    <row r="33" spans="2:3" ht="17.25" thickBot="1">
      <c r="B33" s="96" t="s">
        <v>76</v>
      </c>
      <c r="C33" s="110" t="s">
        <v>151</v>
      </c>
    </row>
    <row r="34" spans="1:3" ht="24.75" customHeight="1">
      <c r="A34" s="100"/>
      <c r="B34" s="84" t="s">
        <v>17</v>
      </c>
      <c r="C34" s="77"/>
    </row>
    <row r="35" spans="1:3" ht="33">
      <c r="A35" s="113"/>
      <c r="B35" s="97" t="s">
        <v>78</v>
      </c>
      <c r="C35" s="105" t="s">
        <v>152</v>
      </c>
    </row>
    <row r="36" spans="1:3" ht="16.5">
      <c r="A36" s="113"/>
      <c r="B36" s="97" t="s">
        <v>79</v>
      </c>
      <c r="C36" s="73" t="s">
        <v>171</v>
      </c>
    </row>
    <row r="37" spans="1:3" ht="33">
      <c r="A37" s="113"/>
      <c r="B37" s="97" t="s">
        <v>80</v>
      </c>
      <c r="C37" s="105" t="s">
        <v>152</v>
      </c>
    </row>
    <row r="38" spans="1:3" ht="16.5">
      <c r="A38" s="113"/>
      <c r="B38" s="97" t="s">
        <v>81</v>
      </c>
      <c r="C38" s="105" t="s">
        <v>153</v>
      </c>
    </row>
    <row r="39" spans="1:3" ht="33">
      <c r="A39" s="113"/>
      <c r="B39" s="97" t="s">
        <v>154</v>
      </c>
      <c r="C39" s="105" t="s">
        <v>152</v>
      </c>
    </row>
    <row r="40" spans="2:3" ht="16.5">
      <c r="B40" s="98" t="s">
        <v>82</v>
      </c>
      <c r="C40" s="105" t="s">
        <v>155</v>
      </c>
    </row>
    <row r="41" spans="2:3" ht="31.5">
      <c r="B41" s="86" t="s">
        <v>132</v>
      </c>
      <c r="C41" s="70" t="s">
        <v>156</v>
      </c>
    </row>
    <row r="42" spans="2:3" ht="31.5">
      <c r="B42" s="86" t="s">
        <v>133</v>
      </c>
      <c r="C42" s="70" t="s">
        <v>156</v>
      </c>
    </row>
    <row r="43" spans="2:3" ht="16.5">
      <c r="B43" s="87" t="s">
        <v>134</v>
      </c>
      <c r="C43" s="85" t="s">
        <v>135</v>
      </c>
    </row>
    <row r="44" spans="2:3" ht="34.5" customHeight="1">
      <c r="B44" s="88" t="s">
        <v>136</v>
      </c>
      <c r="C44" s="85" t="s">
        <v>170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1"/>
  <sheetViews>
    <sheetView zoomScale="80" zoomScaleNormal="80" zoomScalePageLayoutView="0" workbookViewId="0" topLeftCell="A1">
      <pane xSplit="5" ySplit="4" topLeftCell="F5" activePane="bottomRight" state="frozen"/>
      <selection pane="topLeft" activeCell="U38" sqref="U38"/>
      <selection pane="topRight" activeCell="U38" sqref="U38"/>
      <selection pane="bottomLeft" activeCell="U38" sqref="U38"/>
      <selection pane="bottomRight" activeCell="V13" sqref="V13"/>
    </sheetView>
  </sheetViews>
  <sheetFormatPr defaultColWidth="9.00390625" defaultRowHeight="16.5"/>
  <cols>
    <col min="1" max="1" width="25.00390625" style="0" customWidth="1"/>
    <col min="2" max="2" width="6.875" style="25" customWidth="1"/>
    <col min="3" max="3" width="11.50390625" style="0" customWidth="1"/>
    <col min="4" max="4" width="0" style="0" hidden="1" customWidth="1"/>
    <col min="5" max="5" width="2.875" style="0" hidden="1" customWidth="1"/>
    <col min="6" max="17" width="8.625" style="0" customWidth="1"/>
    <col min="18" max="20" width="9.00390625" style="75" customWidth="1"/>
    <col min="23" max="23" width="14.625" style="0" customWidth="1"/>
  </cols>
  <sheetData>
    <row r="1" spans="1:17" ht="19.5">
      <c r="A1" s="115" t="s">
        <v>159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6.5" customHeight="1">
      <c r="A2" s="136" t="s">
        <v>164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 t="s">
        <v>88</v>
      </c>
      <c r="Q2" s="138"/>
    </row>
    <row r="3" spans="1:17" ht="31.5">
      <c r="A3" s="42"/>
      <c r="B3" s="43"/>
      <c r="C3" s="44" t="s">
        <v>89</v>
      </c>
      <c r="D3" s="43" t="s">
        <v>3</v>
      </c>
      <c r="E3" s="45" t="s">
        <v>4</v>
      </c>
      <c r="F3" s="45" t="s">
        <v>90</v>
      </c>
      <c r="G3" s="45" t="s">
        <v>91</v>
      </c>
      <c r="H3" s="45" t="s">
        <v>92</v>
      </c>
      <c r="I3" s="45" t="s">
        <v>93</v>
      </c>
      <c r="J3" s="46" t="s">
        <v>94</v>
      </c>
      <c r="K3" s="45" t="s">
        <v>95</v>
      </c>
      <c r="L3" s="45" t="s">
        <v>96</v>
      </c>
      <c r="M3" s="45" t="s">
        <v>97</v>
      </c>
      <c r="N3" s="45" t="s">
        <v>98</v>
      </c>
      <c r="O3" s="46" t="s">
        <v>99</v>
      </c>
      <c r="P3" s="45" t="s">
        <v>100</v>
      </c>
      <c r="Q3" s="45" t="s">
        <v>101</v>
      </c>
    </row>
    <row r="4" spans="1:17" ht="16.5">
      <c r="A4" s="47" t="s">
        <v>17</v>
      </c>
      <c r="B4" s="48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9"/>
    </row>
    <row r="5" spans="1:17" ht="16.5">
      <c r="A5" s="49" t="s">
        <v>102</v>
      </c>
      <c r="B5" s="48"/>
      <c r="C5" s="61">
        <f aca="true" t="shared" si="0" ref="C5:C10">SUM(F5:Q5)</f>
        <v>0</v>
      </c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7.25" thickBot="1">
      <c r="A6" s="49" t="s">
        <v>103</v>
      </c>
      <c r="B6" s="48"/>
      <c r="C6" s="61">
        <f t="shared" si="0"/>
        <v>0</v>
      </c>
      <c r="D6" s="62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23" ht="16.5">
      <c r="A7" s="49" t="s">
        <v>104</v>
      </c>
      <c r="B7" s="48"/>
      <c r="C7" s="61">
        <f t="shared" si="0"/>
        <v>0</v>
      </c>
      <c r="D7" s="62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T7" s="128" t="s">
        <v>160</v>
      </c>
      <c r="U7" s="129"/>
      <c r="V7" s="129"/>
      <c r="W7" s="130"/>
    </row>
    <row r="8" spans="1:23" ht="17.25" thickBot="1">
      <c r="A8" s="49" t="s">
        <v>105</v>
      </c>
      <c r="B8" s="48"/>
      <c r="C8" s="61">
        <f t="shared" si="0"/>
        <v>0</v>
      </c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T8" s="131"/>
      <c r="U8" s="132"/>
      <c r="V8" s="132"/>
      <c r="W8" s="133"/>
    </row>
    <row r="9" spans="1:17" ht="16.5">
      <c r="A9" s="49" t="s">
        <v>106</v>
      </c>
      <c r="B9" s="48"/>
      <c r="C9" s="61">
        <f t="shared" si="0"/>
        <v>0</v>
      </c>
      <c r="D9" s="62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16.5">
      <c r="A10" s="50" t="s">
        <v>107</v>
      </c>
      <c r="B10" s="48"/>
      <c r="C10" s="61">
        <f t="shared" si="0"/>
        <v>0</v>
      </c>
      <c r="D10" s="61">
        <f>SUM(D4:D9)</f>
        <v>0</v>
      </c>
      <c r="E10" s="61">
        <f>SUM(E4:E9)</f>
        <v>0</v>
      </c>
      <c r="F10" s="61">
        <f>SUM(F4:F9)</f>
        <v>0</v>
      </c>
      <c r="G10" s="61">
        <f aca="true" t="shared" si="1" ref="G10:Q10">SUM(G4:G9)</f>
        <v>0</v>
      </c>
      <c r="H10" s="61">
        <f t="shared" si="1"/>
        <v>0</v>
      </c>
      <c r="I10" s="61">
        <f t="shared" si="1"/>
        <v>0</v>
      </c>
      <c r="J10" s="61">
        <f t="shared" si="1"/>
        <v>0</v>
      </c>
      <c r="K10" s="61">
        <f t="shared" si="1"/>
        <v>0</v>
      </c>
      <c r="L10" s="61">
        <f t="shared" si="1"/>
        <v>0</v>
      </c>
      <c r="M10" s="61">
        <f t="shared" si="1"/>
        <v>0</v>
      </c>
      <c r="N10" s="61">
        <f t="shared" si="1"/>
        <v>0</v>
      </c>
      <c r="O10" s="61">
        <f t="shared" si="1"/>
        <v>0</v>
      </c>
      <c r="P10" s="61">
        <f t="shared" si="1"/>
        <v>0</v>
      </c>
      <c r="Q10" s="61">
        <f t="shared" si="1"/>
        <v>0</v>
      </c>
    </row>
    <row r="11" spans="1:17" ht="16.5">
      <c r="A11" s="47" t="s">
        <v>23</v>
      </c>
      <c r="B11" s="48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16.5">
      <c r="A12" s="51" t="s">
        <v>108</v>
      </c>
      <c r="B12" s="48"/>
      <c r="C12" s="61">
        <f>SUM(F12:Q12)</f>
        <v>0</v>
      </c>
      <c r="D12" s="61"/>
      <c r="E12" s="61"/>
      <c r="F12" s="61">
        <f>F13+F14+F15</f>
        <v>0</v>
      </c>
      <c r="G12" s="61">
        <f aca="true" t="shared" si="2" ref="G12:Q12">G13+G14+G15</f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2"/>
        <v>0</v>
      </c>
      <c r="P12" s="61">
        <f t="shared" si="2"/>
        <v>0</v>
      </c>
      <c r="Q12" s="61">
        <f t="shared" si="2"/>
        <v>0</v>
      </c>
    </row>
    <row r="13" spans="1:17" ht="16.5">
      <c r="A13" s="51" t="s">
        <v>109</v>
      </c>
      <c r="B13" s="48"/>
      <c r="C13" s="61">
        <f aca="true" t="shared" si="3" ref="C13:C27">SUM(F13:Q13)</f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6.5">
      <c r="A14" s="51" t="s">
        <v>58</v>
      </c>
      <c r="B14" s="48"/>
      <c r="C14" s="61">
        <f t="shared" si="3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16.5">
      <c r="A15" s="51" t="s">
        <v>162</v>
      </c>
      <c r="B15" s="48"/>
      <c r="C15" s="61">
        <f t="shared" si="3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6.5">
      <c r="A16" s="51" t="s">
        <v>110</v>
      </c>
      <c r="B16" s="48"/>
      <c r="C16" s="61">
        <f t="shared" si="3"/>
        <v>0</v>
      </c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6.5">
      <c r="A17" s="51" t="s">
        <v>111</v>
      </c>
      <c r="B17" s="48"/>
      <c r="C17" s="61">
        <f t="shared" si="3"/>
        <v>0</v>
      </c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6.5">
      <c r="A18" s="51" t="s">
        <v>112</v>
      </c>
      <c r="B18" s="48"/>
      <c r="C18" s="61">
        <f t="shared" si="3"/>
        <v>0</v>
      </c>
      <c r="D18" s="62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28.5">
      <c r="A19" s="52" t="s">
        <v>113</v>
      </c>
      <c r="B19" s="48"/>
      <c r="C19" s="61">
        <f t="shared" si="3"/>
        <v>0</v>
      </c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6.5">
      <c r="A20" s="51" t="s">
        <v>114</v>
      </c>
      <c r="B20" s="48"/>
      <c r="C20" s="61">
        <f t="shared" si="3"/>
        <v>0</v>
      </c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6.5">
      <c r="A21" s="51" t="s">
        <v>115</v>
      </c>
      <c r="B21" s="48"/>
      <c r="C21" s="61">
        <f t="shared" si="3"/>
        <v>0</v>
      </c>
      <c r="D21" s="62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6.5">
      <c r="A22" s="51" t="s">
        <v>116</v>
      </c>
      <c r="B22" s="48"/>
      <c r="C22" s="61">
        <f t="shared" si="3"/>
        <v>0</v>
      </c>
      <c r="D22" s="62"/>
      <c r="E22" s="62"/>
      <c r="F22" s="61">
        <f>SUM(F23:F27)</f>
        <v>0</v>
      </c>
      <c r="G22" s="61">
        <f aca="true" t="shared" si="4" ref="G22:Q22">SUM(G23:G27)</f>
        <v>0</v>
      </c>
      <c r="H22" s="61">
        <f t="shared" si="4"/>
        <v>0</v>
      </c>
      <c r="I22" s="61">
        <f t="shared" si="4"/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>
        <f t="shared" si="4"/>
        <v>0</v>
      </c>
      <c r="Q22" s="61">
        <f t="shared" si="4"/>
        <v>0</v>
      </c>
    </row>
    <row r="23" spans="1:17" ht="16.5">
      <c r="A23" s="51" t="s">
        <v>117</v>
      </c>
      <c r="B23" s="48"/>
      <c r="C23" s="61">
        <f t="shared" si="3"/>
        <v>0</v>
      </c>
      <c r="D23" s="61"/>
      <c r="E23" s="61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16.5">
      <c r="A24" s="51" t="s">
        <v>118</v>
      </c>
      <c r="B24" s="48"/>
      <c r="C24" s="61">
        <f t="shared" si="3"/>
        <v>0</v>
      </c>
      <c r="D24" s="62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6.5">
      <c r="A25" s="51" t="s">
        <v>60</v>
      </c>
      <c r="B25" s="48"/>
      <c r="C25" s="61">
        <f t="shared" si="3"/>
        <v>0</v>
      </c>
      <c r="D25" s="62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6.5">
      <c r="A26" s="51" t="s">
        <v>119</v>
      </c>
      <c r="B26" s="48"/>
      <c r="C26" s="61">
        <f t="shared" si="3"/>
        <v>0</v>
      </c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6.5">
      <c r="A27" s="51" t="s">
        <v>120</v>
      </c>
      <c r="B27" s="48"/>
      <c r="C27" s="61">
        <f t="shared" si="3"/>
        <v>0</v>
      </c>
      <c r="D27" s="62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6.5">
      <c r="A28" s="50" t="s">
        <v>107</v>
      </c>
      <c r="B28" s="48"/>
      <c r="C28" s="61">
        <f>SUM(F28:Q28)</f>
        <v>0</v>
      </c>
      <c r="D28" s="61">
        <f aca="true" t="shared" si="5" ref="D28:Q28">D12+D16+D17+D18+D19+D20+D21+D22</f>
        <v>0</v>
      </c>
      <c r="E28" s="61">
        <f t="shared" si="5"/>
        <v>0</v>
      </c>
      <c r="F28" s="61">
        <f t="shared" si="5"/>
        <v>0</v>
      </c>
      <c r="G28" s="61">
        <f t="shared" si="5"/>
        <v>0</v>
      </c>
      <c r="H28" s="61">
        <f t="shared" si="5"/>
        <v>0</v>
      </c>
      <c r="I28" s="61">
        <f t="shared" si="5"/>
        <v>0</v>
      </c>
      <c r="J28" s="61">
        <f t="shared" si="5"/>
        <v>0</v>
      </c>
      <c r="K28" s="61">
        <f t="shared" si="5"/>
        <v>0</v>
      </c>
      <c r="L28" s="61">
        <f t="shared" si="5"/>
        <v>0</v>
      </c>
      <c r="M28" s="61">
        <f t="shared" si="5"/>
        <v>0</v>
      </c>
      <c r="N28" s="61">
        <f t="shared" si="5"/>
        <v>0</v>
      </c>
      <c r="O28" s="61">
        <f t="shared" si="5"/>
        <v>0</v>
      </c>
      <c r="P28" s="61">
        <f t="shared" si="5"/>
        <v>0</v>
      </c>
      <c r="Q28" s="61">
        <f t="shared" si="5"/>
        <v>0</v>
      </c>
    </row>
    <row r="29" spans="1:17" ht="16.5">
      <c r="A29" s="51" t="s">
        <v>34</v>
      </c>
      <c r="B29" s="48"/>
      <c r="C29" s="61">
        <f>SUM(F29:Q29)</f>
        <v>0</v>
      </c>
      <c r="D29" s="61">
        <f>D10-D28</f>
        <v>0</v>
      </c>
      <c r="E29" s="61">
        <f>E10-E28</f>
        <v>0</v>
      </c>
      <c r="F29" s="61">
        <f>F10-F28</f>
        <v>0</v>
      </c>
      <c r="G29" s="61">
        <f aca="true" t="shared" si="6" ref="G29:Q29">G10-G28</f>
        <v>0</v>
      </c>
      <c r="H29" s="61">
        <f t="shared" si="6"/>
        <v>0</v>
      </c>
      <c r="I29" s="61">
        <f t="shared" si="6"/>
        <v>0</v>
      </c>
      <c r="J29" s="61">
        <f t="shared" si="6"/>
        <v>0</v>
      </c>
      <c r="K29" s="61">
        <f t="shared" si="6"/>
        <v>0</v>
      </c>
      <c r="L29" s="61">
        <f t="shared" si="6"/>
        <v>0</v>
      </c>
      <c r="M29" s="61">
        <f t="shared" si="6"/>
        <v>0</v>
      </c>
      <c r="N29" s="61">
        <f t="shared" si="6"/>
        <v>0</v>
      </c>
      <c r="O29" s="61">
        <f t="shared" si="6"/>
        <v>0</v>
      </c>
      <c r="P29" s="61">
        <f t="shared" si="6"/>
        <v>0</v>
      </c>
      <c r="Q29" s="61">
        <f t="shared" si="6"/>
        <v>0</v>
      </c>
    </row>
    <row r="30" spans="1:17" ht="16.5">
      <c r="A30" s="53" t="s">
        <v>121</v>
      </c>
      <c r="B30" s="54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1:17" ht="16.5">
      <c r="A31" s="51" t="s">
        <v>122</v>
      </c>
      <c r="B31" s="54"/>
      <c r="C31" s="61">
        <f>SUM(F31:Q31)</f>
        <v>0</v>
      </c>
      <c r="D31" s="65"/>
      <c r="E31" s="65"/>
      <c r="F31" s="65">
        <f>SUM(F32:F37)</f>
        <v>0</v>
      </c>
      <c r="G31" s="65">
        <f aca="true" t="shared" si="7" ref="G31:Q31">SUM(G32:G37)</f>
        <v>0</v>
      </c>
      <c r="H31" s="65">
        <f t="shared" si="7"/>
        <v>0</v>
      </c>
      <c r="I31" s="65">
        <f t="shared" si="7"/>
        <v>0</v>
      </c>
      <c r="J31" s="65">
        <f t="shared" si="7"/>
        <v>0</v>
      </c>
      <c r="K31" s="65">
        <f t="shared" si="7"/>
        <v>0</v>
      </c>
      <c r="L31" s="65">
        <f t="shared" si="7"/>
        <v>0</v>
      </c>
      <c r="M31" s="65">
        <f t="shared" si="7"/>
        <v>0</v>
      </c>
      <c r="N31" s="65">
        <f t="shared" si="7"/>
        <v>0</v>
      </c>
      <c r="O31" s="65">
        <f t="shared" si="7"/>
        <v>0</v>
      </c>
      <c r="P31" s="65">
        <f t="shared" si="7"/>
        <v>0</v>
      </c>
      <c r="Q31" s="65">
        <f t="shared" si="7"/>
        <v>0</v>
      </c>
    </row>
    <row r="32" spans="1:17" ht="16.5">
      <c r="A32" s="134" t="s">
        <v>123</v>
      </c>
      <c r="B32" s="55" t="s">
        <v>124</v>
      </c>
      <c r="C32" s="61">
        <f aca="true" t="shared" si="8" ref="C32:C37">SUM(F32:Q32)</f>
        <v>0</v>
      </c>
      <c r="D32" s="59"/>
      <c r="E32" s="59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6.5">
      <c r="A33" s="134"/>
      <c r="B33" s="55" t="s">
        <v>125</v>
      </c>
      <c r="C33" s="61">
        <f t="shared" si="8"/>
        <v>0</v>
      </c>
      <c r="D33" s="59"/>
      <c r="E33" s="59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6.5">
      <c r="A34" s="135" t="s">
        <v>126</v>
      </c>
      <c r="B34" s="55" t="s">
        <v>124</v>
      </c>
      <c r="C34" s="61">
        <f t="shared" si="8"/>
        <v>0</v>
      </c>
      <c r="D34" s="59"/>
      <c r="E34" s="59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ht="16.5">
      <c r="A35" s="135"/>
      <c r="B35" s="55" t="s">
        <v>125</v>
      </c>
      <c r="C35" s="61">
        <f t="shared" si="8"/>
        <v>0</v>
      </c>
      <c r="D35" s="59"/>
      <c r="E35" s="59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6.5">
      <c r="A36" s="51" t="s">
        <v>127</v>
      </c>
      <c r="B36" s="54"/>
      <c r="C36" s="61">
        <f t="shared" si="8"/>
        <v>0</v>
      </c>
      <c r="D36" s="59"/>
      <c r="E36" s="59"/>
      <c r="F36" s="90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31.5">
      <c r="A37" s="51" t="s">
        <v>128</v>
      </c>
      <c r="B37" s="54"/>
      <c r="C37" s="61">
        <f t="shared" si="8"/>
        <v>0</v>
      </c>
      <c r="D37" s="59"/>
      <c r="E37" s="59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ht="16.5">
      <c r="B38" s="57"/>
    </row>
    <row r="39" ht="16.5">
      <c r="B39" s="57"/>
    </row>
    <row r="40" spans="2:17" ht="16.5">
      <c r="B40" t="s">
        <v>129</v>
      </c>
      <c r="C40" s="58">
        <f aca="true" t="shared" si="9" ref="C40:Q40">C10-C31</f>
        <v>0</v>
      </c>
      <c r="D40" s="58">
        <f t="shared" si="9"/>
        <v>0</v>
      </c>
      <c r="E40" s="58">
        <f t="shared" si="9"/>
        <v>0</v>
      </c>
      <c r="F40" s="58">
        <f t="shared" si="9"/>
        <v>0</v>
      </c>
      <c r="G40" s="58">
        <f t="shared" si="9"/>
        <v>0</v>
      </c>
      <c r="H40" s="58">
        <f t="shared" si="9"/>
        <v>0</v>
      </c>
      <c r="I40" s="58">
        <f t="shared" si="9"/>
        <v>0</v>
      </c>
      <c r="J40" s="58">
        <f t="shared" si="9"/>
        <v>0</v>
      </c>
      <c r="K40" s="58">
        <f t="shared" si="9"/>
        <v>0</v>
      </c>
      <c r="L40" s="58">
        <f t="shared" si="9"/>
        <v>0</v>
      </c>
      <c r="M40" s="58">
        <f t="shared" si="9"/>
        <v>0</v>
      </c>
      <c r="N40" s="58">
        <f t="shared" si="9"/>
        <v>0</v>
      </c>
      <c r="O40" s="58">
        <f t="shared" si="9"/>
        <v>0</v>
      </c>
      <c r="P40" s="58">
        <f t="shared" si="9"/>
        <v>0</v>
      </c>
      <c r="Q40" s="58">
        <f t="shared" si="9"/>
        <v>0</v>
      </c>
    </row>
    <row r="41" spans="2:17" ht="16.5">
      <c r="B41" t="s">
        <v>129</v>
      </c>
      <c r="C41" s="58">
        <f>C7-C32-C33-C34-C35</f>
        <v>0</v>
      </c>
      <c r="D41" s="58">
        <f aca="true" t="shared" si="10" ref="D41:Q41">D7-D32-D33-D34-D35</f>
        <v>0</v>
      </c>
      <c r="E41" s="58">
        <f t="shared" si="10"/>
        <v>0</v>
      </c>
      <c r="F41" s="58">
        <f t="shared" si="10"/>
        <v>0</v>
      </c>
      <c r="G41" s="58">
        <f t="shared" si="10"/>
        <v>0</v>
      </c>
      <c r="H41" s="58">
        <f t="shared" si="10"/>
        <v>0</v>
      </c>
      <c r="I41" s="58">
        <f t="shared" si="10"/>
        <v>0</v>
      </c>
      <c r="J41" s="58">
        <f t="shared" si="10"/>
        <v>0</v>
      </c>
      <c r="K41" s="58">
        <f t="shared" si="10"/>
        <v>0</v>
      </c>
      <c r="L41" s="58">
        <f t="shared" si="10"/>
        <v>0</v>
      </c>
      <c r="M41" s="58">
        <f t="shared" si="10"/>
        <v>0</v>
      </c>
      <c r="N41" s="58">
        <f t="shared" si="10"/>
        <v>0</v>
      </c>
      <c r="O41" s="58">
        <f t="shared" si="10"/>
        <v>0</v>
      </c>
      <c r="P41" s="58">
        <f t="shared" si="10"/>
        <v>0</v>
      </c>
      <c r="Q41" s="58">
        <f t="shared" si="10"/>
        <v>0</v>
      </c>
    </row>
    <row r="42" spans="1:18" ht="16.5">
      <c r="A42" s="56" t="s">
        <v>87</v>
      </c>
      <c r="B42" s="56"/>
      <c r="C42" s="74">
        <f>C7-C14</f>
        <v>0</v>
      </c>
      <c r="D42" s="74">
        <f>D7-D14</f>
        <v>0</v>
      </c>
      <c r="E42" s="74">
        <f>E7-E14</f>
        <v>0</v>
      </c>
      <c r="F42" s="74">
        <f>F7-F14</f>
        <v>0</v>
      </c>
      <c r="G42" s="74">
        <f aca="true" t="shared" si="11" ref="G42:Q42">G7-G14</f>
        <v>0</v>
      </c>
      <c r="H42" s="74">
        <f t="shared" si="11"/>
        <v>0</v>
      </c>
      <c r="I42" s="74">
        <f t="shared" si="11"/>
        <v>0</v>
      </c>
      <c r="J42" s="74">
        <f t="shared" si="11"/>
        <v>0</v>
      </c>
      <c r="K42" s="74">
        <f t="shared" si="11"/>
        <v>0</v>
      </c>
      <c r="L42" s="74">
        <f t="shared" si="11"/>
        <v>0</v>
      </c>
      <c r="M42" s="74">
        <f t="shared" si="11"/>
        <v>0</v>
      </c>
      <c r="N42" s="74">
        <f t="shared" si="11"/>
        <v>0</v>
      </c>
      <c r="O42" s="74">
        <f t="shared" si="11"/>
        <v>0</v>
      </c>
      <c r="P42" s="74">
        <f t="shared" si="11"/>
        <v>0</v>
      </c>
      <c r="Q42" s="74">
        <f t="shared" si="11"/>
        <v>0</v>
      </c>
      <c r="R42" s="89"/>
    </row>
    <row r="43" ht="16.5">
      <c r="B43" s="57"/>
    </row>
    <row r="44" ht="16.5">
      <c r="B44" s="57"/>
    </row>
    <row r="45" ht="16.5">
      <c r="B45" s="57"/>
    </row>
    <row r="46" ht="16.5">
      <c r="B46" s="57"/>
    </row>
    <row r="47" ht="16.5">
      <c r="B47" s="57"/>
    </row>
    <row r="48" ht="16.5">
      <c r="B48" s="57"/>
    </row>
    <row r="49" ht="16.5">
      <c r="B49" s="57"/>
    </row>
    <row r="50" ht="16.5">
      <c r="B50" s="57"/>
    </row>
    <row r="51" ht="16.5">
      <c r="B51" s="57"/>
    </row>
    <row r="52" ht="16.5">
      <c r="B52" s="57"/>
    </row>
    <row r="53" ht="16.5">
      <c r="B53" s="57"/>
    </row>
    <row r="54" ht="16.5">
      <c r="B54" s="57"/>
    </row>
    <row r="55" ht="16.5">
      <c r="B55" s="57"/>
    </row>
    <row r="56" ht="16.5">
      <c r="B56" s="57"/>
    </row>
    <row r="57" ht="16.5">
      <c r="B57" s="57"/>
    </row>
    <row r="58" ht="16.5">
      <c r="B58" s="57"/>
    </row>
    <row r="59" ht="16.5">
      <c r="B59" s="57"/>
    </row>
    <row r="60" ht="16.5">
      <c r="B60" s="57"/>
    </row>
    <row r="61" ht="16.5">
      <c r="B61" s="57"/>
    </row>
    <row r="62" ht="16.5">
      <c r="B62" s="57"/>
    </row>
    <row r="63" ht="16.5">
      <c r="B63" s="57"/>
    </row>
    <row r="64" ht="16.5">
      <c r="B64" s="57"/>
    </row>
    <row r="65" ht="16.5">
      <c r="B65" s="57"/>
    </row>
    <row r="66" ht="16.5">
      <c r="B66" s="57"/>
    </row>
    <row r="67" ht="16.5">
      <c r="B67" s="57"/>
    </row>
    <row r="68" ht="16.5">
      <c r="B68" s="57"/>
    </row>
    <row r="69" ht="16.5">
      <c r="B69" s="57"/>
    </row>
    <row r="70" ht="16.5">
      <c r="B70" s="57"/>
    </row>
    <row r="71" ht="16.5">
      <c r="B71" s="57"/>
    </row>
    <row r="72" ht="16.5">
      <c r="B72" s="57"/>
    </row>
    <row r="73" ht="16.5">
      <c r="B73" s="57"/>
    </row>
    <row r="74" ht="16.5">
      <c r="B74" s="57"/>
    </row>
    <row r="75" ht="16.5">
      <c r="B75" s="57"/>
    </row>
    <row r="76" ht="16.5">
      <c r="B76" s="57"/>
    </row>
    <row r="77" ht="16.5">
      <c r="B77" s="57"/>
    </row>
    <row r="78" ht="16.5">
      <c r="B78" s="57"/>
    </row>
    <row r="79" ht="16.5">
      <c r="B79" s="57"/>
    </row>
    <row r="80" ht="16.5">
      <c r="B80" s="57"/>
    </row>
    <row r="81" ht="16.5">
      <c r="B81" s="57"/>
    </row>
    <row r="82" ht="16.5">
      <c r="B82" s="57"/>
    </row>
    <row r="83" ht="16.5">
      <c r="B83" s="57"/>
    </row>
    <row r="84" ht="16.5">
      <c r="B84" s="57"/>
    </row>
    <row r="85" ht="16.5">
      <c r="B85" s="57"/>
    </row>
    <row r="86" ht="16.5">
      <c r="B86" s="57"/>
    </row>
    <row r="87" ht="16.5">
      <c r="B87" s="57"/>
    </row>
    <row r="88" ht="16.5">
      <c r="B88" s="57"/>
    </row>
    <row r="89" ht="16.5">
      <c r="B89" s="57"/>
    </row>
    <row r="90" ht="16.5">
      <c r="B90" s="57"/>
    </row>
    <row r="91" ht="16.5">
      <c r="B91" s="57"/>
    </row>
    <row r="92" ht="16.5">
      <c r="B92" s="57"/>
    </row>
    <row r="93" ht="16.5">
      <c r="B93" s="57"/>
    </row>
    <row r="94" ht="16.5">
      <c r="B94" s="57"/>
    </row>
    <row r="95" ht="16.5">
      <c r="B95" s="57"/>
    </row>
    <row r="96" ht="16.5">
      <c r="B96" s="57"/>
    </row>
    <row r="97" ht="16.5">
      <c r="B97" s="57"/>
    </row>
    <row r="98" ht="16.5">
      <c r="B98" s="57"/>
    </row>
    <row r="99" ht="16.5">
      <c r="B99" s="57"/>
    </row>
    <row r="100" ht="16.5">
      <c r="B100" s="57"/>
    </row>
    <row r="101" ht="16.5">
      <c r="B101" s="57"/>
    </row>
  </sheetData>
  <sheetProtection/>
  <protectedRanges>
    <protectedRange sqref="A1:Q1" name="範圍6_2_1"/>
    <protectedRange sqref="M23:Q27 F24:L27" name="範圍4_1_1"/>
    <protectedRange sqref="F12:Q12" name="範圍3_1_1"/>
    <protectedRange sqref="F23:Q23" name="範圍5_1_1"/>
    <protectedRange sqref="F5:Q9" name="範圍2_1"/>
    <protectedRange sqref="F32:Q37" name="範圍1_2_1"/>
    <protectedRange sqref="F13:Q21" name="範圍3_1_2"/>
  </protectedRanges>
  <mergeCells count="7">
    <mergeCell ref="T7:W8"/>
    <mergeCell ref="A32:A33"/>
    <mergeCell ref="A34:A35"/>
    <mergeCell ref="A1:Q1"/>
    <mergeCell ref="A2:O2"/>
    <mergeCell ref="P2:Q2"/>
    <mergeCell ref="C30:Q30"/>
  </mergeCells>
  <printOptions horizontalCentered="1"/>
  <pageMargins left="0.5511811023622047" right="0.5511811023622047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小郭電腦工作室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小郭</dc:creator>
  <cp:keywords/>
  <dc:description/>
  <cp:lastModifiedBy>謝惠名</cp:lastModifiedBy>
  <cp:lastPrinted>2023-11-05T08:32:48Z</cp:lastPrinted>
  <dcterms:created xsi:type="dcterms:W3CDTF">2013-11-26T14:46:02Z</dcterms:created>
  <dcterms:modified xsi:type="dcterms:W3CDTF">2023-11-09T02:20:46Z</dcterms:modified>
  <cp:category/>
  <cp:version/>
  <cp:contentType/>
  <cp:contentStatus/>
</cp:coreProperties>
</file>