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7636\Desktop\110學校預算編列\公告檔案\"/>
    </mc:Choice>
  </mc:AlternateContent>
  <bookViews>
    <workbookView xWindow="0" yWindow="0" windowWidth="28800" windowHeight="12255" tabRatio="780"/>
  </bookViews>
  <sheets>
    <sheet name="範例(空白)" sheetId="49" r:id="rId1"/>
    <sheet name="範例(東里國中)" sheetId="50" r:id="rId2"/>
    <sheet name="各級學校彙總" sheetId="15" r:id="rId3"/>
    <sheet name="花蓮體中" sheetId="21" r:id="rId4"/>
    <sheet name="美崙國中" sheetId="25" r:id="rId5"/>
    <sheet name="花崗國中" sheetId="26" r:id="rId6"/>
    <sheet name="國風國中" sheetId="27" r:id="rId7"/>
    <sheet name="自強國中" sheetId="28" r:id="rId8"/>
    <sheet name="秀林國中" sheetId="29" r:id="rId9"/>
    <sheet name="新城國中" sheetId="30" r:id="rId10"/>
    <sheet name="宜昌國中" sheetId="31" r:id="rId11"/>
    <sheet name="化仁國中" sheetId="32" r:id="rId12"/>
    <sheet name="吉安國中" sheetId="33" r:id="rId13"/>
    <sheet name="平和國中" sheetId="34" r:id="rId14"/>
    <sheet name="壽豐國中" sheetId="35" r:id="rId15"/>
    <sheet name="鳳林國中" sheetId="36" r:id="rId16"/>
    <sheet name="萬榮國中" sheetId="37" r:id="rId17"/>
    <sheet name="光復國中" sheetId="38" r:id="rId18"/>
    <sheet name="富源國中" sheetId="39" r:id="rId19"/>
    <sheet name="瑞穗國中" sheetId="40" r:id="rId20"/>
    <sheet name="三民國中" sheetId="41" r:id="rId21"/>
    <sheet name="玉里國中" sheetId="42" r:id="rId22"/>
    <sheet name="玉東國中" sheetId="43" r:id="rId23"/>
    <sheet name="富北國中" sheetId="44" r:id="rId24"/>
    <sheet name="富里國中" sheetId="45" r:id="rId25"/>
    <sheet name="豐濱國中" sheetId="46" r:id="rId26"/>
    <sheet name="東里國中" sheetId="47" r:id="rId27"/>
    <sheet name="南平中學" sheetId="48" r:id="rId28"/>
  </sheets>
  <definedNames>
    <definedName name="_xlnm.Print_Area" localSheetId="20">三民國中!$A$1:$P$37</definedName>
    <definedName name="_xlnm.Print_Area" localSheetId="11">化仁國中!$A$1:$P$37</definedName>
    <definedName name="_xlnm.Print_Area" localSheetId="13">平和國中!$A$1:$P$37</definedName>
    <definedName name="_xlnm.Print_Area" localSheetId="21">玉里國中!$A$1:$P$37</definedName>
    <definedName name="_xlnm.Print_Area" localSheetId="22">玉東國中!$A$1:$P$37</definedName>
    <definedName name="_xlnm.Print_Area" localSheetId="17">光復國中!$A$1:$P$37</definedName>
    <definedName name="_xlnm.Print_Area" localSheetId="2">各級學校彙總!$A$1:$P$263</definedName>
    <definedName name="_xlnm.Print_Area" localSheetId="12">吉安國中!$A$1:$P$37</definedName>
    <definedName name="_xlnm.Print_Area" localSheetId="7">自強國中!$A$1:$P$37</definedName>
    <definedName name="_xlnm.Print_Area" localSheetId="8">秀林國中!$A$1:$P$36</definedName>
    <definedName name="_xlnm.Print_Area" localSheetId="10">宜昌國中!$A$1:$P$37</definedName>
    <definedName name="_xlnm.Print_Area" localSheetId="26">東里國中!$A$1:$P$37</definedName>
    <definedName name="_xlnm.Print_Area" localSheetId="5">花崗國中!$A$1:$P$37</definedName>
    <definedName name="_xlnm.Print_Area" localSheetId="3">花蓮體中!$A$1:$P$37</definedName>
    <definedName name="_xlnm.Print_Area" localSheetId="27">南平中學!$A$1:$P$36</definedName>
    <definedName name="_xlnm.Print_Area" localSheetId="4">美崙國中!$A$1:$P$37</definedName>
    <definedName name="_xlnm.Print_Area" localSheetId="6">國風國中!$A$1:$P$37</definedName>
    <definedName name="_xlnm.Print_Area" localSheetId="23">富北國中!$A$1:$P$37</definedName>
    <definedName name="_xlnm.Print_Area" localSheetId="24">富里國中!$A$1:$P$37</definedName>
    <definedName name="_xlnm.Print_Area" localSheetId="18">富源國中!$A$1:$P$37</definedName>
    <definedName name="_xlnm.Print_Area" localSheetId="9">新城國中!$A$1:$P$36</definedName>
    <definedName name="_xlnm.Print_Area" localSheetId="19">瑞穗國中!$A$1:$P$37</definedName>
    <definedName name="_xlnm.Print_Area" localSheetId="16">萬榮國中!$A$1:$P$37</definedName>
    <definedName name="_xlnm.Print_Area" localSheetId="14">壽豐國中!$A$1:$P$37</definedName>
    <definedName name="_xlnm.Print_Area" localSheetId="15">鳳林國中!$A$1:$P$37</definedName>
    <definedName name="_xlnm.Print_Area" localSheetId="1">'範例(東里國中)'!$A$1:$P$44</definedName>
    <definedName name="_xlnm.Print_Area" localSheetId="25">豐濱國中!$A$1:$P$37</definedName>
    <definedName name="_xlnm.Print_Titles" localSheetId="20">三民國中!$3:$5</definedName>
    <definedName name="_xlnm.Print_Titles" localSheetId="11">化仁國中!$3:$5</definedName>
    <definedName name="_xlnm.Print_Titles" localSheetId="13">平和國中!$3:$5</definedName>
    <definedName name="_xlnm.Print_Titles" localSheetId="21">玉里國中!$3:$5</definedName>
    <definedName name="_xlnm.Print_Titles" localSheetId="22">玉東國中!$3:$5</definedName>
    <definedName name="_xlnm.Print_Titles" localSheetId="17">光復國中!$3:$5</definedName>
    <definedName name="_xlnm.Print_Titles" localSheetId="2">各級學校彙總!$3:$5</definedName>
    <definedName name="_xlnm.Print_Titles" localSheetId="12">吉安國中!$3:$5</definedName>
    <definedName name="_xlnm.Print_Titles" localSheetId="7">自強國中!$3:$5</definedName>
    <definedName name="_xlnm.Print_Titles" localSheetId="8">秀林國中!$3:$5</definedName>
    <definedName name="_xlnm.Print_Titles" localSheetId="10">宜昌國中!$3:$5</definedName>
    <definedName name="_xlnm.Print_Titles" localSheetId="26">東里國中!$3:$5</definedName>
    <definedName name="_xlnm.Print_Titles" localSheetId="5">花崗國中!$3:$5</definedName>
    <definedName name="_xlnm.Print_Titles" localSheetId="3">花蓮體中!$3:$5</definedName>
    <definedName name="_xlnm.Print_Titles" localSheetId="27">南平中學!$3:$5</definedName>
    <definedName name="_xlnm.Print_Titles" localSheetId="4">美崙國中!$3:$5</definedName>
    <definedName name="_xlnm.Print_Titles" localSheetId="6">國風國中!$3:$5</definedName>
    <definedName name="_xlnm.Print_Titles" localSheetId="23">富北國中!$3:$5</definedName>
    <definedName name="_xlnm.Print_Titles" localSheetId="24">富里國中!$3:$5</definedName>
    <definedName name="_xlnm.Print_Titles" localSheetId="18">富源國中!$3:$5</definedName>
    <definedName name="_xlnm.Print_Titles" localSheetId="9">新城國中!$3:$5</definedName>
    <definedName name="_xlnm.Print_Titles" localSheetId="19">瑞穗國中!$3:$5</definedName>
    <definedName name="_xlnm.Print_Titles" localSheetId="16">萬榮國中!$3:$5</definedName>
    <definedName name="_xlnm.Print_Titles" localSheetId="14">壽豐國中!$3:$5</definedName>
    <definedName name="_xlnm.Print_Titles" localSheetId="15">鳳林國中!$3:$5</definedName>
    <definedName name="_xlnm.Print_Titles" localSheetId="1">'範例(東里國中)'!$3:$5</definedName>
    <definedName name="_xlnm.Print_Titles" localSheetId="0">'範例(空白)'!$3:$5</definedName>
    <definedName name="_xlnm.Print_Titles" localSheetId="25">豐濱國中!$3:$5</definedName>
  </definedNames>
  <calcPr calcId="162913" concurrentCalc="0"/>
</workbook>
</file>

<file path=xl/calcChain.xml><?xml version="1.0" encoding="utf-8"?>
<calcChain xmlns="http://schemas.openxmlformats.org/spreadsheetml/2006/main">
  <c r="F24" i="21" l="1"/>
  <c r="F33" i="15"/>
  <c r="F24" i="25"/>
  <c r="F43" i="15"/>
  <c r="F24" i="26"/>
  <c r="F52" i="15"/>
  <c r="F24" i="27"/>
  <c r="F61" i="15"/>
  <c r="F24" i="28"/>
  <c r="F70" i="15"/>
  <c r="F24" i="29"/>
  <c r="F79" i="15"/>
  <c r="F24" i="30"/>
  <c r="F88" i="15"/>
  <c r="F24" i="31"/>
  <c r="F97" i="15"/>
  <c r="F24" i="32"/>
  <c r="F106" i="15"/>
  <c r="F24" i="33"/>
  <c r="F115" i="15"/>
  <c r="F24" i="34"/>
  <c r="F124" i="15"/>
  <c r="F24" i="35"/>
  <c r="F133" i="15"/>
  <c r="F24" i="36"/>
  <c r="F142" i="15"/>
  <c r="F24" i="37"/>
  <c r="F151" i="15"/>
  <c r="F24" i="38"/>
  <c r="F160" i="15"/>
  <c r="F24" i="39"/>
  <c r="F169" i="15"/>
  <c r="F24" i="40"/>
  <c r="F178" i="15"/>
  <c r="F24" i="41"/>
  <c r="F187" i="15"/>
  <c r="F24" i="42"/>
  <c r="F196" i="15"/>
  <c r="F24" i="43"/>
  <c r="F205" i="15"/>
  <c r="F24" i="44"/>
  <c r="F214" i="15"/>
  <c r="F24" i="45"/>
  <c r="F223" i="15"/>
  <c r="F24" i="46"/>
  <c r="F232" i="15"/>
  <c r="F24" i="47"/>
  <c r="F241" i="15"/>
  <c r="F24" i="48"/>
  <c r="F250" i="15"/>
  <c r="F42" i="15"/>
  <c r="F24" i="15"/>
  <c r="F23" i="15"/>
  <c r="G24" i="21"/>
  <c r="G33" i="15"/>
  <c r="G24" i="25"/>
  <c r="G43" i="15"/>
  <c r="G24" i="26"/>
  <c r="G52" i="15"/>
  <c r="G24" i="27"/>
  <c r="G61" i="15"/>
  <c r="G24" i="28"/>
  <c r="G70" i="15"/>
  <c r="G24" i="29"/>
  <c r="G79" i="15"/>
  <c r="G24" i="30"/>
  <c r="G88" i="15"/>
  <c r="G24" i="31"/>
  <c r="G97" i="15"/>
  <c r="G24" i="32"/>
  <c r="G106" i="15"/>
  <c r="G24" i="33"/>
  <c r="G115" i="15"/>
  <c r="G24" i="34"/>
  <c r="G124" i="15"/>
  <c r="G24" i="35"/>
  <c r="G133" i="15"/>
  <c r="G24" i="36"/>
  <c r="G142" i="15"/>
  <c r="G24" i="37"/>
  <c r="G151" i="15"/>
  <c r="G24" i="38"/>
  <c r="G160" i="15"/>
  <c r="G24" i="39"/>
  <c r="G169" i="15"/>
  <c r="G24" i="40"/>
  <c r="G178" i="15"/>
  <c r="G24" i="41"/>
  <c r="G187" i="15"/>
  <c r="G24" i="42"/>
  <c r="G196" i="15"/>
  <c r="G24" i="43"/>
  <c r="G205" i="15"/>
  <c r="G24" i="44"/>
  <c r="G214" i="15"/>
  <c r="G24" i="45"/>
  <c r="G223" i="15"/>
  <c r="G24" i="46"/>
  <c r="G232" i="15"/>
  <c r="G24" i="47"/>
  <c r="G241" i="15"/>
  <c r="G24" i="48"/>
  <c r="G250" i="15"/>
  <c r="G42" i="15"/>
  <c r="G24" i="15"/>
  <c r="G23" i="15"/>
  <c r="H24" i="21"/>
  <c r="H33" i="15"/>
  <c r="H24" i="25"/>
  <c r="H43" i="15"/>
  <c r="H24" i="26"/>
  <c r="H52" i="15"/>
  <c r="H24" i="27"/>
  <c r="H61" i="15"/>
  <c r="H24" i="28"/>
  <c r="H70" i="15"/>
  <c r="H24" i="29"/>
  <c r="H79" i="15"/>
  <c r="H24" i="30"/>
  <c r="H88" i="15"/>
  <c r="H24" i="31"/>
  <c r="H97" i="15"/>
  <c r="H24" i="32"/>
  <c r="H106" i="15"/>
  <c r="H24" i="33"/>
  <c r="H115" i="15"/>
  <c r="H24" i="34"/>
  <c r="H124" i="15"/>
  <c r="H24" i="35"/>
  <c r="H133" i="15"/>
  <c r="H24" i="36"/>
  <c r="H142" i="15"/>
  <c r="H24" i="37"/>
  <c r="H151" i="15"/>
  <c r="H24" i="38"/>
  <c r="H160" i="15"/>
  <c r="H24" i="39"/>
  <c r="H169" i="15"/>
  <c r="H24" i="40"/>
  <c r="H178" i="15"/>
  <c r="H24" i="41"/>
  <c r="H187" i="15"/>
  <c r="H24" i="42"/>
  <c r="H196" i="15"/>
  <c r="H24" i="43"/>
  <c r="H205" i="15"/>
  <c r="H24" i="44"/>
  <c r="H214" i="15"/>
  <c r="H24" i="45"/>
  <c r="H223" i="15"/>
  <c r="H24" i="46"/>
  <c r="H232" i="15"/>
  <c r="H24" i="47"/>
  <c r="H241" i="15"/>
  <c r="H24" i="48"/>
  <c r="H250" i="15"/>
  <c r="H42" i="15"/>
  <c r="H24" i="15"/>
  <c r="H23" i="15"/>
  <c r="I24" i="21"/>
  <c r="I33" i="15"/>
  <c r="I24" i="25"/>
  <c r="I43" i="15"/>
  <c r="I24" i="26"/>
  <c r="I52" i="15"/>
  <c r="I24" i="27"/>
  <c r="I61" i="15"/>
  <c r="I24" i="28"/>
  <c r="I70" i="15"/>
  <c r="I24" i="29"/>
  <c r="I79" i="15"/>
  <c r="I24" i="30"/>
  <c r="I88" i="15"/>
  <c r="I24" i="31"/>
  <c r="I97" i="15"/>
  <c r="I24" i="32"/>
  <c r="I106" i="15"/>
  <c r="I24" i="33"/>
  <c r="I115" i="15"/>
  <c r="I24" i="34"/>
  <c r="I124" i="15"/>
  <c r="I24" i="35"/>
  <c r="I133" i="15"/>
  <c r="I24" i="36"/>
  <c r="I142" i="15"/>
  <c r="I24" i="37"/>
  <c r="I151" i="15"/>
  <c r="I24" i="38"/>
  <c r="I160" i="15"/>
  <c r="I24" i="39"/>
  <c r="I169" i="15"/>
  <c r="I24" i="40"/>
  <c r="I178" i="15"/>
  <c r="I24" i="41"/>
  <c r="I187" i="15"/>
  <c r="I24" i="42"/>
  <c r="I196" i="15"/>
  <c r="I24" i="43"/>
  <c r="I205" i="15"/>
  <c r="I24" i="44"/>
  <c r="I214" i="15"/>
  <c r="I24" i="45"/>
  <c r="I223" i="15"/>
  <c r="I24" i="46"/>
  <c r="I232" i="15"/>
  <c r="I24" i="47"/>
  <c r="I241" i="15"/>
  <c r="I24" i="48"/>
  <c r="I250" i="15"/>
  <c r="I42" i="15"/>
  <c r="I24" i="15"/>
  <c r="I23" i="15"/>
  <c r="J24" i="21"/>
  <c r="J33" i="15"/>
  <c r="J24" i="25"/>
  <c r="J43" i="15"/>
  <c r="J24" i="26"/>
  <c r="J52" i="15"/>
  <c r="J24" i="27"/>
  <c r="J61" i="15"/>
  <c r="J24" i="28"/>
  <c r="J70" i="15"/>
  <c r="J24" i="29"/>
  <c r="J79" i="15"/>
  <c r="J24" i="30"/>
  <c r="J88" i="15"/>
  <c r="J24" i="31"/>
  <c r="J97" i="15"/>
  <c r="J24" i="32"/>
  <c r="J106" i="15"/>
  <c r="J24" i="33"/>
  <c r="J115" i="15"/>
  <c r="J24" i="34"/>
  <c r="J124" i="15"/>
  <c r="J24" i="35"/>
  <c r="J133" i="15"/>
  <c r="J24" i="36"/>
  <c r="J142" i="15"/>
  <c r="J24" i="37"/>
  <c r="J151" i="15"/>
  <c r="J24" i="38"/>
  <c r="J160" i="15"/>
  <c r="J24" i="39"/>
  <c r="J169" i="15"/>
  <c r="J24" i="40"/>
  <c r="J178" i="15"/>
  <c r="J24" i="41"/>
  <c r="J187" i="15"/>
  <c r="J24" i="42"/>
  <c r="J196" i="15"/>
  <c r="J24" i="43"/>
  <c r="J205" i="15"/>
  <c r="J24" i="44"/>
  <c r="J214" i="15"/>
  <c r="J24" i="45"/>
  <c r="J223" i="15"/>
  <c r="J24" i="46"/>
  <c r="J232" i="15"/>
  <c r="J24" i="47"/>
  <c r="J241" i="15"/>
  <c r="J24" i="48"/>
  <c r="J250" i="15"/>
  <c r="J42" i="15"/>
  <c r="J24" i="15"/>
  <c r="J23" i="15"/>
  <c r="E24" i="21"/>
  <c r="E33" i="15"/>
  <c r="E24" i="25"/>
  <c r="E43" i="15"/>
  <c r="E24" i="26"/>
  <c r="E52" i="15"/>
  <c r="E24" i="27"/>
  <c r="E61" i="15"/>
  <c r="E24" i="28"/>
  <c r="E70" i="15"/>
  <c r="E24" i="29"/>
  <c r="E79" i="15"/>
  <c r="E24" i="30"/>
  <c r="E88" i="15"/>
  <c r="E24" i="31"/>
  <c r="E97" i="15"/>
  <c r="E24" i="32"/>
  <c r="E106" i="15"/>
  <c r="E24" i="33"/>
  <c r="E115" i="15"/>
  <c r="E24" i="34"/>
  <c r="E124" i="15"/>
  <c r="E24" i="35"/>
  <c r="E133" i="15"/>
  <c r="E24" i="36"/>
  <c r="E142" i="15"/>
  <c r="E24" i="37"/>
  <c r="E151" i="15"/>
  <c r="E24" i="38"/>
  <c r="E160" i="15"/>
  <c r="E24" i="39"/>
  <c r="E169" i="15"/>
  <c r="E24" i="40"/>
  <c r="E178" i="15"/>
  <c r="E24" i="41"/>
  <c r="E187" i="15"/>
  <c r="E24" i="42"/>
  <c r="E196" i="15"/>
  <c r="E24" i="43"/>
  <c r="E205" i="15"/>
  <c r="E24" i="44"/>
  <c r="E214" i="15"/>
  <c r="E24" i="45"/>
  <c r="E223" i="15"/>
  <c r="E24" i="46"/>
  <c r="E232" i="15"/>
  <c r="E24" i="47"/>
  <c r="E241" i="15"/>
  <c r="E24" i="48"/>
  <c r="E250" i="15"/>
  <c r="E42" i="15"/>
  <c r="E24" i="15"/>
  <c r="E23" i="15"/>
  <c r="J24" i="50"/>
  <c r="J23" i="50"/>
  <c r="J7" i="50"/>
  <c r="J10" i="50"/>
  <c r="J17" i="50"/>
  <c r="J19" i="50"/>
  <c r="J16" i="50"/>
  <c r="A10" i="37"/>
  <c r="J7" i="26"/>
  <c r="G173" i="15"/>
  <c r="H173" i="15"/>
  <c r="I173" i="15"/>
  <c r="F173" i="15"/>
  <c r="E28" i="39"/>
  <c r="E173" i="15"/>
  <c r="I84" i="15"/>
  <c r="H83" i="15"/>
  <c r="I83" i="15"/>
  <c r="E28" i="21"/>
  <c r="E37" i="15"/>
  <c r="F37" i="15"/>
  <c r="G37" i="15"/>
  <c r="H37" i="15"/>
  <c r="I37" i="15"/>
  <c r="J37" i="15"/>
  <c r="B10" i="25"/>
  <c r="B7" i="25"/>
  <c r="B17" i="25"/>
  <c r="B19" i="25"/>
  <c r="B6" i="25"/>
  <c r="B23" i="25"/>
  <c r="C10" i="25"/>
  <c r="C7" i="25"/>
  <c r="C17" i="25"/>
  <c r="C23" i="25"/>
  <c r="B10" i="26"/>
  <c r="B7" i="26"/>
  <c r="B17" i="26"/>
  <c r="B19" i="26"/>
  <c r="B6" i="26"/>
  <c r="B23" i="26"/>
  <c r="C10" i="26"/>
  <c r="C7" i="26"/>
  <c r="C17" i="26"/>
  <c r="C23" i="26"/>
  <c r="B10" i="27"/>
  <c r="B7" i="27"/>
  <c r="B17" i="27"/>
  <c r="B19" i="27"/>
  <c r="B6" i="27"/>
  <c r="B23" i="27"/>
  <c r="B34" i="27"/>
  <c r="C10" i="27"/>
  <c r="C7" i="27"/>
  <c r="C17" i="27"/>
  <c r="C23" i="27"/>
  <c r="B10" i="28"/>
  <c r="B7" i="28"/>
  <c r="B17" i="28"/>
  <c r="B19" i="28"/>
  <c r="B6" i="28"/>
  <c r="B23" i="28"/>
  <c r="B22" i="28"/>
  <c r="C10" i="28"/>
  <c r="C7" i="28"/>
  <c r="C17" i="28"/>
  <c r="C23" i="28"/>
  <c r="B10" i="29"/>
  <c r="B7" i="29"/>
  <c r="B17" i="29"/>
  <c r="B19" i="29"/>
  <c r="B6" i="29"/>
  <c r="B23" i="29"/>
  <c r="B34" i="29"/>
  <c r="C10" i="29"/>
  <c r="C7" i="29"/>
  <c r="C17" i="29"/>
  <c r="C23" i="29"/>
  <c r="B10" i="30"/>
  <c r="B7" i="30"/>
  <c r="B17" i="30"/>
  <c r="B19" i="30"/>
  <c r="B6" i="30"/>
  <c r="B23" i="30"/>
  <c r="C10" i="30"/>
  <c r="C7" i="30"/>
  <c r="C17" i="30"/>
  <c r="C23" i="30"/>
  <c r="B10" i="31"/>
  <c r="B7" i="31"/>
  <c r="B17" i="31"/>
  <c r="B19" i="31"/>
  <c r="B6" i="31"/>
  <c r="B23" i="31"/>
  <c r="C10" i="31"/>
  <c r="C7" i="31"/>
  <c r="C17" i="31"/>
  <c r="C23" i="31"/>
  <c r="B10" i="32"/>
  <c r="B7" i="32"/>
  <c r="B17" i="32"/>
  <c r="B19" i="32"/>
  <c r="B6" i="32"/>
  <c r="B23" i="32"/>
  <c r="B22" i="32"/>
  <c r="C10" i="32"/>
  <c r="C7" i="32"/>
  <c r="C17" i="32"/>
  <c r="C23" i="32"/>
  <c r="B10" i="33"/>
  <c r="B7" i="33"/>
  <c r="B17" i="33"/>
  <c r="B19" i="33"/>
  <c r="B6" i="33"/>
  <c r="B23" i="33"/>
  <c r="C10" i="33"/>
  <c r="C7" i="33"/>
  <c r="C17" i="33"/>
  <c r="C23" i="33"/>
  <c r="B10" i="34"/>
  <c r="B7" i="34"/>
  <c r="B17" i="34"/>
  <c r="B19" i="34"/>
  <c r="B6" i="34"/>
  <c r="B23" i="34"/>
  <c r="C10" i="34"/>
  <c r="C7" i="34"/>
  <c r="C17" i="34"/>
  <c r="C23" i="34"/>
  <c r="B10" i="35"/>
  <c r="B7" i="35"/>
  <c r="B17" i="35"/>
  <c r="B19" i="35"/>
  <c r="B6" i="35"/>
  <c r="B23" i="35"/>
  <c r="B34" i="35"/>
  <c r="C10" i="35"/>
  <c r="C7" i="35"/>
  <c r="C17" i="35"/>
  <c r="C23" i="35"/>
  <c r="B10" i="36"/>
  <c r="B7" i="36"/>
  <c r="B17" i="36"/>
  <c r="B19" i="36"/>
  <c r="B6" i="36"/>
  <c r="B23" i="36"/>
  <c r="B22" i="36"/>
  <c r="C10" i="36"/>
  <c r="C7" i="36"/>
  <c r="C17" i="36"/>
  <c r="C23" i="36"/>
  <c r="B10" i="37"/>
  <c r="B7" i="37"/>
  <c r="B17" i="37"/>
  <c r="B19" i="37"/>
  <c r="B6" i="37"/>
  <c r="B23" i="37"/>
  <c r="C10" i="37"/>
  <c r="C7" i="37"/>
  <c r="C17" i="37"/>
  <c r="C23" i="37"/>
  <c r="B10" i="38"/>
  <c r="B7" i="38"/>
  <c r="B17" i="38"/>
  <c r="B19" i="38"/>
  <c r="B6" i="38"/>
  <c r="B23" i="38"/>
  <c r="C10" i="38"/>
  <c r="C7" i="38"/>
  <c r="C17" i="38"/>
  <c r="C23" i="38"/>
  <c r="B10" i="39"/>
  <c r="B7" i="39"/>
  <c r="B17" i="39"/>
  <c r="B19" i="39"/>
  <c r="B6" i="39"/>
  <c r="B23" i="39"/>
  <c r="B34" i="39"/>
  <c r="C10" i="39"/>
  <c r="C7" i="39"/>
  <c r="C17" i="39"/>
  <c r="C23" i="39"/>
  <c r="B10" i="40"/>
  <c r="B7" i="40"/>
  <c r="B17" i="40"/>
  <c r="B19" i="40"/>
  <c r="B6" i="40"/>
  <c r="B23" i="40"/>
  <c r="B22" i="40"/>
  <c r="C10" i="40"/>
  <c r="C7" i="40"/>
  <c r="C17" i="40"/>
  <c r="C23" i="40"/>
  <c r="B10" i="41"/>
  <c r="B7" i="41"/>
  <c r="B17" i="41"/>
  <c r="B19" i="41"/>
  <c r="B6" i="41"/>
  <c r="B23" i="41"/>
  <c r="C10" i="41"/>
  <c r="C7" i="41"/>
  <c r="C17" i="41"/>
  <c r="C23" i="41"/>
  <c r="B10" i="42"/>
  <c r="B7" i="42"/>
  <c r="B17" i="42"/>
  <c r="B19" i="42"/>
  <c r="B6" i="42"/>
  <c r="B23" i="42"/>
  <c r="C10" i="42"/>
  <c r="C7" i="42"/>
  <c r="C17" i="42"/>
  <c r="C23" i="42"/>
  <c r="B10" i="43"/>
  <c r="B7" i="43"/>
  <c r="B17" i="43"/>
  <c r="B19" i="43"/>
  <c r="B6" i="43"/>
  <c r="B23" i="43"/>
  <c r="C10" i="43"/>
  <c r="C7" i="43"/>
  <c r="C17" i="43"/>
  <c r="C23" i="43"/>
  <c r="B10" i="44"/>
  <c r="B7" i="44"/>
  <c r="B17" i="44"/>
  <c r="B19" i="44"/>
  <c r="B6" i="44"/>
  <c r="B23" i="44"/>
  <c r="B22" i="44"/>
  <c r="C10" i="44"/>
  <c r="C7" i="44"/>
  <c r="C17" i="44"/>
  <c r="C23" i="44"/>
  <c r="B10" i="45"/>
  <c r="B7" i="45"/>
  <c r="B17" i="45"/>
  <c r="B19" i="45"/>
  <c r="B6" i="45"/>
  <c r="B23" i="45"/>
  <c r="C10" i="45"/>
  <c r="C7" i="45"/>
  <c r="C17" i="45"/>
  <c r="C23" i="45"/>
  <c r="B10" i="46"/>
  <c r="B7" i="46"/>
  <c r="B17" i="46"/>
  <c r="B19" i="46"/>
  <c r="B6" i="46"/>
  <c r="B23" i="46"/>
  <c r="B22" i="46"/>
  <c r="C10" i="46"/>
  <c r="C7" i="46"/>
  <c r="C17" i="46"/>
  <c r="C23" i="46"/>
  <c r="B10" i="47"/>
  <c r="B7" i="47"/>
  <c r="B17" i="47"/>
  <c r="B19" i="47"/>
  <c r="B6" i="47"/>
  <c r="B23" i="47"/>
  <c r="C10" i="47"/>
  <c r="C7" i="47"/>
  <c r="C17" i="47"/>
  <c r="C23" i="47"/>
  <c r="B10" i="48"/>
  <c r="B7" i="48"/>
  <c r="B17" i="48"/>
  <c r="B19" i="48"/>
  <c r="B6" i="48"/>
  <c r="B23" i="48"/>
  <c r="C10" i="48"/>
  <c r="C7" i="48"/>
  <c r="C17" i="48"/>
  <c r="C23" i="48"/>
  <c r="B10" i="21"/>
  <c r="B7" i="21"/>
  <c r="B17" i="21"/>
  <c r="B19" i="21"/>
  <c r="B6" i="21"/>
  <c r="B23" i="21"/>
  <c r="C10" i="21"/>
  <c r="C7" i="21"/>
  <c r="C17" i="21"/>
  <c r="C19" i="21"/>
  <c r="C6" i="21"/>
  <c r="C23" i="21"/>
  <c r="C34" i="21"/>
  <c r="A10" i="25"/>
  <c r="A7" i="25"/>
  <c r="A17" i="25"/>
  <c r="A23" i="25"/>
  <c r="A10" i="26"/>
  <c r="A7" i="26"/>
  <c r="A17" i="26"/>
  <c r="A23" i="26"/>
  <c r="A10" i="27"/>
  <c r="A7" i="27"/>
  <c r="A17" i="27"/>
  <c r="A23" i="27"/>
  <c r="A10" i="28"/>
  <c r="A7" i="28"/>
  <c r="A17" i="28"/>
  <c r="A23" i="28"/>
  <c r="A10" i="29"/>
  <c r="A7" i="29"/>
  <c r="A17" i="29"/>
  <c r="A23" i="29"/>
  <c r="A10" i="30"/>
  <c r="A7" i="30"/>
  <c r="A17" i="30"/>
  <c r="A23" i="30"/>
  <c r="A10" i="31"/>
  <c r="A7" i="31"/>
  <c r="A17" i="31"/>
  <c r="A23" i="31"/>
  <c r="A10" i="32"/>
  <c r="A7" i="32"/>
  <c r="A17" i="32"/>
  <c r="A23" i="32"/>
  <c r="A10" i="33"/>
  <c r="A7" i="33"/>
  <c r="A17" i="33"/>
  <c r="A23" i="33"/>
  <c r="A10" i="34"/>
  <c r="A7" i="34"/>
  <c r="A17" i="34"/>
  <c r="A23" i="34"/>
  <c r="A10" i="35"/>
  <c r="A7" i="35"/>
  <c r="A17" i="35"/>
  <c r="A23" i="35"/>
  <c r="A10" i="36"/>
  <c r="A7" i="36"/>
  <c r="A17" i="36"/>
  <c r="A23" i="36"/>
  <c r="A7" i="37"/>
  <c r="A17" i="37"/>
  <c r="A23" i="37"/>
  <c r="A10" i="38"/>
  <c r="A7" i="38"/>
  <c r="A17" i="38"/>
  <c r="A23" i="38"/>
  <c r="A10" i="39"/>
  <c r="A7" i="39"/>
  <c r="A17" i="39"/>
  <c r="A23" i="39"/>
  <c r="A10" i="40"/>
  <c r="A7" i="40"/>
  <c r="A17" i="40"/>
  <c r="A23" i="40"/>
  <c r="A10" i="41"/>
  <c r="A7" i="41"/>
  <c r="A17" i="41"/>
  <c r="A23" i="41"/>
  <c r="A10" i="42"/>
  <c r="A7" i="42"/>
  <c r="A17" i="42"/>
  <c r="A23" i="42"/>
  <c r="A10" i="43"/>
  <c r="A7" i="43"/>
  <c r="A17" i="43"/>
  <c r="A23" i="43"/>
  <c r="A10" i="44"/>
  <c r="A7" i="44"/>
  <c r="A17" i="44"/>
  <c r="A23" i="44"/>
  <c r="A10" i="45"/>
  <c r="A7" i="45"/>
  <c r="A17" i="45"/>
  <c r="A19" i="45"/>
  <c r="A6" i="45"/>
  <c r="A23" i="45"/>
  <c r="A22" i="45"/>
  <c r="A10" i="46"/>
  <c r="A7" i="46"/>
  <c r="A17" i="46"/>
  <c r="A23" i="46"/>
  <c r="A10" i="47"/>
  <c r="A7" i="47"/>
  <c r="A17" i="47"/>
  <c r="A23" i="47"/>
  <c r="A10" i="48"/>
  <c r="A7" i="48"/>
  <c r="A17" i="48"/>
  <c r="A23" i="48"/>
  <c r="A10" i="21"/>
  <c r="A7" i="21"/>
  <c r="A17" i="21"/>
  <c r="A19" i="21"/>
  <c r="A6" i="21"/>
  <c r="A23" i="21"/>
  <c r="J7" i="21"/>
  <c r="J10" i="21"/>
  <c r="J23" i="21"/>
  <c r="J17" i="21"/>
  <c r="J19" i="21"/>
  <c r="J7" i="29"/>
  <c r="J10" i="29"/>
  <c r="J23" i="29"/>
  <c r="J17" i="29"/>
  <c r="J19" i="29"/>
  <c r="I7" i="29"/>
  <c r="I10" i="29"/>
  <c r="I17" i="29"/>
  <c r="I19" i="29"/>
  <c r="I6" i="29"/>
  <c r="I23" i="29"/>
  <c r="H7" i="29"/>
  <c r="H10" i="29"/>
  <c r="H17" i="29"/>
  <c r="H19" i="29"/>
  <c r="H6" i="29"/>
  <c r="H23" i="29"/>
  <c r="G7" i="29"/>
  <c r="G10" i="29"/>
  <c r="G17" i="29"/>
  <c r="G19" i="29"/>
  <c r="G6" i="29"/>
  <c r="G23" i="29"/>
  <c r="F7" i="29"/>
  <c r="F10" i="29"/>
  <c r="F17" i="29"/>
  <c r="F19" i="29"/>
  <c r="F6" i="29"/>
  <c r="E23" i="29"/>
  <c r="F23" i="29"/>
  <c r="E8" i="29"/>
  <c r="E7" i="29"/>
  <c r="E13" i="29"/>
  <c r="E14" i="29"/>
  <c r="E15" i="29"/>
  <c r="E11" i="29"/>
  <c r="E12" i="29"/>
  <c r="E18" i="29"/>
  <c r="E17" i="29"/>
  <c r="E20" i="29"/>
  <c r="E21" i="29"/>
  <c r="E19" i="29"/>
  <c r="C19" i="29"/>
  <c r="A19" i="29"/>
  <c r="E32" i="29"/>
  <c r="E31" i="29"/>
  <c r="E30" i="29"/>
  <c r="E29" i="29"/>
  <c r="E28" i="29"/>
  <c r="E27" i="29"/>
  <c r="E26" i="29"/>
  <c r="E25" i="29"/>
  <c r="E22" i="29"/>
  <c r="E9" i="29"/>
  <c r="J7" i="45"/>
  <c r="J10" i="45"/>
  <c r="J23" i="45"/>
  <c r="J17" i="45"/>
  <c r="J19" i="45"/>
  <c r="J16" i="45"/>
  <c r="E16" i="45"/>
  <c r="I7" i="45"/>
  <c r="I10" i="45"/>
  <c r="I17" i="45"/>
  <c r="I19" i="45"/>
  <c r="I6" i="45"/>
  <c r="I23" i="45"/>
  <c r="H7" i="45"/>
  <c r="H10" i="45"/>
  <c r="H17" i="45"/>
  <c r="H19" i="45"/>
  <c r="H6" i="45"/>
  <c r="H23" i="45"/>
  <c r="H34" i="45"/>
  <c r="G7" i="45"/>
  <c r="G10" i="45"/>
  <c r="G17" i="45"/>
  <c r="G19" i="45"/>
  <c r="G6" i="45"/>
  <c r="F7" i="45"/>
  <c r="F10" i="45"/>
  <c r="F17" i="45"/>
  <c r="F19" i="45"/>
  <c r="F6" i="45"/>
  <c r="F23" i="45"/>
  <c r="E8" i="45"/>
  <c r="E9" i="45"/>
  <c r="E7" i="45"/>
  <c r="E13" i="45"/>
  <c r="E14" i="45"/>
  <c r="E12" i="45"/>
  <c r="E11" i="45"/>
  <c r="E18" i="45"/>
  <c r="E17" i="45"/>
  <c r="E20" i="45"/>
  <c r="E21" i="45"/>
  <c r="E19" i="45"/>
  <c r="C19" i="45"/>
  <c r="B34" i="45"/>
  <c r="E32" i="45"/>
  <c r="E31" i="45"/>
  <c r="E30" i="45"/>
  <c r="E29" i="45"/>
  <c r="E28" i="45"/>
  <c r="E27" i="45"/>
  <c r="E26" i="45"/>
  <c r="E25" i="45"/>
  <c r="E22" i="45"/>
  <c r="J7" i="48"/>
  <c r="J10" i="48"/>
  <c r="J17" i="48"/>
  <c r="J19" i="48"/>
  <c r="J23" i="48"/>
  <c r="J16" i="48"/>
  <c r="I7" i="48"/>
  <c r="I10" i="48"/>
  <c r="I17" i="48"/>
  <c r="I19" i="48"/>
  <c r="I6" i="48"/>
  <c r="I23" i="48"/>
  <c r="I34" i="48"/>
  <c r="H7" i="48"/>
  <c r="H10" i="48"/>
  <c r="H17" i="48"/>
  <c r="H19" i="48"/>
  <c r="H6" i="48"/>
  <c r="H23" i="48"/>
  <c r="G7" i="48"/>
  <c r="G10" i="48"/>
  <c r="G17" i="48"/>
  <c r="G19" i="48"/>
  <c r="G6" i="48"/>
  <c r="G23" i="48"/>
  <c r="G34" i="48"/>
  <c r="F7" i="48"/>
  <c r="F10" i="48"/>
  <c r="F17" i="48"/>
  <c r="F19" i="48"/>
  <c r="F6" i="48"/>
  <c r="F23" i="48"/>
  <c r="E8" i="48"/>
  <c r="E9" i="48"/>
  <c r="E7" i="48"/>
  <c r="E13" i="48"/>
  <c r="E14" i="48"/>
  <c r="E15" i="48"/>
  <c r="E12" i="48"/>
  <c r="E11" i="48"/>
  <c r="E10" i="48"/>
  <c r="E18" i="48"/>
  <c r="E17" i="48"/>
  <c r="E20" i="48"/>
  <c r="E21" i="48"/>
  <c r="E19" i="48"/>
  <c r="E23" i="48"/>
  <c r="C19" i="48"/>
  <c r="A19" i="48"/>
  <c r="E32" i="48"/>
  <c r="E31" i="48"/>
  <c r="E30" i="48"/>
  <c r="E29" i="48"/>
  <c r="E28" i="48"/>
  <c r="E27" i="48"/>
  <c r="E26" i="48"/>
  <c r="E25" i="48"/>
  <c r="E22" i="48"/>
  <c r="I7" i="21"/>
  <c r="I10" i="21"/>
  <c r="I17" i="21"/>
  <c r="I19" i="21"/>
  <c r="I6" i="21"/>
  <c r="I23" i="21"/>
  <c r="I34" i="21"/>
  <c r="H7" i="21"/>
  <c r="H10" i="21"/>
  <c r="H17" i="21"/>
  <c r="H19" i="21"/>
  <c r="H6" i="21"/>
  <c r="H23" i="21"/>
  <c r="G7" i="21"/>
  <c r="G10" i="21"/>
  <c r="G17" i="21"/>
  <c r="G19" i="21"/>
  <c r="G6" i="21"/>
  <c r="G23" i="21"/>
  <c r="G34" i="21"/>
  <c r="F7" i="21"/>
  <c r="F10" i="21"/>
  <c r="F17" i="21"/>
  <c r="F19" i="21"/>
  <c r="F6" i="21"/>
  <c r="F23" i="21"/>
  <c r="F34" i="21"/>
  <c r="E8" i="21"/>
  <c r="E9" i="21"/>
  <c r="E7" i="21"/>
  <c r="E13" i="21"/>
  <c r="E14" i="21"/>
  <c r="E15" i="21"/>
  <c r="E12" i="21"/>
  <c r="E11" i="21"/>
  <c r="E10" i="21"/>
  <c r="E18" i="21"/>
  <c r="E17" i="21"/>
  <c r="E20" i="21"/>
  <c r="E21" i="21"/>
  <c r="E19" i="21"/>
  <c r="E23" i="21"/>
  <c r="B34" i="21"/>
  <c r="E32" i="21"/>
  <c r="E31" i="21"/>
  <c r="E40" i="15"/>
  <c r="E30" i="21"/>
  <c r="E29" i="21"/>
  <c r="E27" i="21"/>
  <c r="E26" i="21"/>
  <c r="E35" i="15"/>
  <c r="E25" i="21"/>
  <c r="E22" i="21"/>
  <c r="J7" i="35"/>
  <c r="J10" i="35"/>
  <c r="J23" i="35"/>
  <c r="J17" i="35"/>
  <c r="J19" i="35"/>
  <c r="I7" i="35"/>
  <c r="I10" i="35"/>
  <c r="I17" i="35"/>
  <c r="I19" i="35"/>
  <c r="I6" i="35"/>
  <c r="I23" i="35"/>
  <c r="H7" i="35"/>
  <c r="H10" i="35"/>
  <c r="H17" i="35"/>
  <c r="H19" i="35"/>
  <c r="H6" i="35"/>
  <c r="H23" i="35"/>
  <c r="H34" i="35"/>
  <c r="G7" i="35"/>
  <c r="G10" i="35"/>
  <c r="G17" i="35"/>
  <c r="G19" i="35"/>
  <c r="G6" i="35"/>
  <c r="G23" i="35"/>
  <c r="G34" i="35"/>
  <c r="F7" i="35"/>
  <c r="F10" i="35"/>
  <c r="F17" i="35"/>
  <c r="F19" i="35"/>
  <c r="F6" i="35"/>
  <c r="E8" i="35"/>
  <c r="E9" i="35"/>
  <c r="E7" i="35"/>
  <c r="E13" i="35"/>
  <c r="E14" i="35"/>
  <c r="E12" i="35"/>
  <c r="E11" i="35"/>
  <c r="E10" i="35"/>
  <c r="E18" i="35"/>
  <c r="E17" i="35"/>
  <c r="E20" i="35"/>
  <c r="E21" i="35"/>
  <c r="E19" i="35"/>
  <c r="C19" i="35"/>
  <c r="A19" i="35"/>
  <c r="E32" i="35"/>
  <c r="E31" i="35"/>
  <c r="E30" i="35"/>
  <c r="E29" i="35"/>
  <c r="E28" i="35"/>
  <c r="E27" i="35"/>
  <c r="E26" i="35"/>
  <c r="E25" i="35"/>
  <c r="E22" i="35"/>
  <c r="J7" i="34"/>
  <c r="J10" i="34"/>
  <c r="J23" i="34"/>
  <c r="J17" i="34"/>
  <c r="J19" i="34"/>
  <c r="I7" i="34"/>
  <c r="I10" i="34"/>
  <c r="I17" i="34"/>
  <c r="I19" i="34"/>
  <c r="I6" i="34"/>
  <c r="I23" i="34"/>
  <c r="H7" i="34"/>
  <c r="H10" i="34"/>
  <c r="H17" i="34"/>
  <c r="H19" i="34"/>
  <c r="H6" i="34"/>
  <c r="H23" i="34"/>
  <c r="G7" i="34"/>
  <c r="G10" i="34"/>
  <c r="G17" i="34"/>
  <c r="G19" i="34"/>
  <c r="G6" i="34"/>
  <c r="G23" i="34"/>
  <c r="G34" i="34"/>
  <c r="F7" i="34"/>
  <c r="F10" i="34"/>
  <c r="F17" i="34"/>
  <c r="F19" i="34"/>
  <c r="F6" i="34"/>
  <c r="E8" i="34"/>
  <c r="E9" i="34"/>
  <c r="E7" i="34"/>
  <c r="E13" i="34"/>
  <c r="E14" i="34"/>
  <c r="E15" i="34"/>
  <c r="E12" i="34"/>
  <c r="E11" i="34"/>
  <c r="E18" i="34"/>
  <c r="E17" i="34"/>
  <c r="E20" i="34"/>
  <c r="E21" i="34"/>
  <c r="E19" i="34"/>
  <c r="C19" i="34"/>
  <c r="B34" i="34"/>
  <c r="A19" i="34"/>
  <c r="A6" i="34"/>
  <c r="E32" i="34"/>
  <c r="E31" i="34"/>
  <c r="E30" i="34"/>
  <c r="E29" i="34"/>
  <c r="E28" i="34"/>
  <c r="E27" i="34"/>
  <c r="E26" i="34"/>
  <c r="E25" i="34"/>
  <c r="E22" i="34"/>
  <c r="J7" i="27"/>
  <c r="J10" i="27"/>
  <c r="J23" i="27"/>
  <c r="J17" i="27"/>
  <c r="J19" i="27"/>
  <c r="I7" i="27"/>
  <c r="I10" i="27"/>
  <c r="I17" i="27"/>
  <c r="I19" i="27"/>
  <c r="I6" i="27"/>
  <c r="I23" i="27"/>
  <c r="I34" i="27"/>
  <c r="H7" i="27"/>
  <c r="H10" i="27"/>
  <c r="H17" i="27"/>
  <c r="H19" i="27"/>
  <c r="H6" i="27"/>
  <c r="H23" i="27"/>
  <c r="G7" i="27"/>
  <c r="G10" i="27"/>
  <c r="G17" i="27"/>
  <c r="G19" i="27"/>
  <c r="G6" i="27"/>
  <c r="G23" i="27"/>
  <c r="G34" i="27"/>
  <c r="F7" i="27"/>
  <c r="F10" i="27"/>
  <c r="F17" i="27"/>
  <c r="F19" i="27"/>
  <c r="F6" i="27"/>
  <c r="F23" i="27"/>
  <c r="E8" i="27"/>
  <c r="E9" i="27"/>
  <c r="E7" i="27"/>
  <c r="E13" i="27"/>
  <c r="E14" i="27"/>
  <c r="E15" i="27"/>
  <c r="E12" i="27"/>
  <c r="E11" i="27"/>
  <c r="E10" i="27"/>
  <c r="E18" i="27"/>
  <c r="E17" i="27"/>
  <c r="E20" i="27"/>
  <c r="E21" i="27"/>
  <c r="E19" i="27"/>
  <c r="E23" i="27"/>
  <c r="C19" i="27"/>
  <c r="A19" i="27"/>
  <c r="E32" i="27"/>
  <c r="E31" i="27"/>
  <c r="E30" i="27"/>
  <c r="E29" i="27"/>
  <c r="E28" i="27"/>
  <c r="E65" i="15"/>
  <c r="E27" i="27"/>
  <c r="E26" i="27"/>
  <c r="E25" i="27"/>
  <c r="E22" i="27"/>
  <c r="J7" i="39"/>
  <c r="J10" i="39"/>
  <c r="J17" i="39"/>
  <c r="J19" i="39"/>
  <c r="J23" i="39"/>
  <c r="I7" i="39"/>
  <c r="I10" i="39"/>
  <c r="I17" i="39"/>
  <c r="I19" i="39"/>
  <c r="I6" i="39"/>
  <c r="I23" i="39"/>
  <c r="I34" i="39"/>
  <c r="H7" i="39"/>
  <c r="H10" i="39"/>
  <c r="H17" i="39"/>
  <c r="H19" i="39"/>
  <c r="H6" i="39"/>
  <c r="H23" i="39"/>
  <c r="H34" i="39"/>
  <c r="G7" i="39"/>
  <c r="G10" i="39"/>
  <c r="G17" i="39"/>
  <c r="G19" i="39"/>
  <c r="G6" i="39"/>
  <c r="G23" i="39"/>
  <c r="G34" i="39"/>
  <c r="F7" i="39"/>
  <c r="F10" i="39"/>
  <c r="F17" i="39"/>
  <c r="F19" i="39"/>
  <c r="F6" i="39"/>
  <c r="F23" i="39"/>
  <c r="F34" i="39"/>
  <c r="E8" i="39"/>
  <c r="E9" i="39"/>
  <c r="E7" i="39"/>
  <c r="E13" i="39"/>
  <c r="E14" i="39"/>
  <c r="E12" i="39"/>
  <c r="E11" i="39"/>
  <c r="E10" i="39"/>
  <c r="E18" i="39"/>
  <c r="E17" i="39"/>
  <c r="E20" i="39"/>
  <c r="E21" i="39"/>
  <c r="E19" i="39"/>
  <c r="E23" i="39"/>
  <c r="C19" i="39"/>
  <c r="A19" i="39"/>
  <c r="E32" i="39"/>
  <c r="E31" i="39"/>
  <c r="E30" i="39"/>
  <c r="E29" i="39"/>
  <c r="E27" i="39"/>
  <c r="E26" i="39"/>
  <c r="E25" i="39"/>
  <c r="E22" i="39"/>
  <c r="J7" i="43"/>
  <c r="J10" i="43"/>
  <c r="J17" i="43"/>
  <c r="J19" i="43"/>
  <c r="J23" i="43"/>
  <c r="I7" i="43"/>
  <c r="I10" i="43"/>
  <c r="I17" i="43"/>
  <c r="I19" i="43"/>
  <c r="I6" i="43"/>
  <c r="I23" i="43"/>
  <c r="H7" i="43"/>
  <c r="H10" i="43"/>
  <c r="H17" i="43"/>
  <c r="H19" i="43"/>
  <c r="H6" i="43"/>
  <c r="H23" i="43"/>
  <c r="H34" i="43"/>
  <c r="G7" i="43"/>
  <c r="G10" i="43"/>
  <c r="G17" i="43"/>
  <c r="G19" i="43"/>
  <c r="G6" i="43"/>
  <c r="F7" i="43"/>
  <c r="F10" i="43"/>
  <c r="F17" i="43"/>
  <c r="F19" i="43"/>
  <c r="F6" i="43"/>
  <c r="F23" i="43"/>
  <c r="F34" i="43"/>
  <c r="E8" i="43"/>
  <c r="E9" i="43"/>
  <c r="E13" i="43"/>
  <c r="E14" i="43"/>
  <c r="E15" i="43"/>
  <c r="E12" i="43"/>
  <c r="E11" i="43"/>
  <c r="E10" i="43"/>
  <c r="E18" i="43"/>
  <c r="E17" i="43"/>
  <c r="E20" i="43"/>
  <c r="E21" i="43"/>
  <c r="E19" i="43"/>
  <c r="C19" i="43"/>
  <c r="B34" i="43"/>
  <c r="A19" i="43"/>
  <c r="E32" i="43"/>
  <c r="E31" i="43"/>
  <c r="E30" i="43"/>
  <c r="E29" i="43"/>
  <c r="E28" i="43"/>
  <c r="E27" i="43"/>
  <c r="E26" i="43"/>
  <c r="E25" i="43"/>
  <c r="E22" i="43"/>
  <c r="J7" i="42"/>
  <c r="J10" i="42"/>
  <c r="J23" i="42"/>
  <c r="J17" i="42"/>
  <c r="J19" i="42"/>
  <c r="I7" i="42"/>
  <c r="I10" i="42"/>
  <c r="I17" i="42"/>
  <c r="I19" i="42"/>
  <c r="I6" i="42"/>
  <c r="I23" i="42"/>
  <c r="I34" i="42"/>
  <c r="H7" i="42"/>
  <c r="H10" i="42"/>
  <c r="H17" i="42"/>
  <c r="H19" i="42"/>
  <c r="H6" i="42"/>
  <c r="H23" i="42"/>
  <c r="H34" i="42"/>
  <c r="G7" i="42"/>
  <c r="G10" i="42"/>
  <c r="G17" i="42"/>
  <c r="G19" i="42"/>
  <c r="G6" i="42"/>
  <c r="G23" i="42"/>
  <c r="G34" i="42"/>
  <c r="F7" i="42"/>
  <c r="F10" i="42"/>
  <c r="F17" i="42"/>
  <c r="F19" i="42"/>
  <c r="F6" i="42"/>
  <c r="E8" i="42"/>
  <c r="E9" i="42"/>
  <c r="E7" i="42"/>
  <c r="E13" i="42"/>
  <c r="E14" i="42"/>
  <c r="E15" i="42"/>
  <c r="E12" i="42"/>
  <c r="E11" i="42"/>
  <c r="E10" i="42"/>
  <c r="E18" i="42"/>
  <c r="E17" i="42"/>
  <c r="E20" i="42"/>
  <c r="E21" i="42"/>
  <c r="E19" i="42"/>
  <c r="C19" i="42"/>
  <c r="B34" i="42"/>
  <c r="A19" i="42"/>
  <c r="E32" i="42"/>
  <c r="E31" i="42"/>
  <c r="E30" i="42"/>
  <c r="E29" i="42"/>
  <c r="E28" i="42"/>
  <c r="E27" i="42"/>
  <c r="E26" i="42"/>
  <c r="E25" i="42"/>
  <c r="E22" i="42"/>
  <c r="J7" i="46"/>
  <c r="J10" i="46"/>
  <c r="J23" i="46"/>
  <c r="J17" i="46"/>
  <c r="J19" i="46"/>
  <c r="J16" i="46"/>
  <c r="E16" i="46"/>
  <c r="I7" i="46"/>
  <c r="I10" i="46"/>
  <c r="I17" i="46"/>
  <c r="I19" i="46"/>
  <c r="I6" i="46"/>
  <c r="I23" i="46"/>
  <c r="I34" i="46"/>
  <c r="H7" i="46"/>
  <c r="H10" i="46"/>
  <c r="H17" i="46"/>
  <c r="H19" i="46"/>
  <c r="H6" i="46"/>
  <c r="H23" i="46"/>
  <c r="H34" i="46"/>
  <c r="G7" i="46"/>
  <c r="G10" i="46"/>
  <c r="G17" i="46"/>
  <c r="G19" i="46"/>
  <c r="G6" i="46"/>
  <c r="G23" i="46"/>
  <c r="F7" i="46"/>
  <c r="F10" i="46"/>
  <c r="F17" i="46"/>
  <c r="F19" i="46"/>
  <c r="F6" i="46"/>
  <c r="E8" i="46"/>
  <c r="E9" i="46"/>
  <c r="E13" i="46"/>
  <c r="E14" i="46"/>
  <c r="E15" i="46"/>
  <c r="E12" i="46"/>
  <c r="E11" i="46"/>
  <c r="E10" i="46"/>
  <c r="E18" i="46"/>
  <c r="E17" i="46"/>
  <c r="E20" i="46"/>
  <c r="E21" i="46"/>
  <c r="C19" i="46"/>
  <c r="B34" i="46"/>
  <c r="A19" i="46"/>
  <c r="E32" i="46"/>
  <c r="E31" i="46"/>
  <c r="E30" i="46"/>
  <c r="E29" i="46"/>
  <c r="E28" i="46"/>
  <c r="E27" i="46"/>
  <c r="E26" i="46"/>
  <c r="E25" i="46"/>
  <c r="E22" i="46"/>
  <c r="J7" i="47"/>
  <c r="J10" i="47"/>
  <c r="J17" i="47"/>
  <c r="J19" i="47"/>
  <c r="J23" i="47"/>
  <c r="J16" i="47"/>
  <c r="E16" i="47"/>
  <c r="I7" i="47"/>
  <c r="I10" i="47"/>
  <c r="I17" i="47"/>
  <c r="I19" i="47"/>
  <c r="I6" i="47"/>
  <c r="I23" i="47"/>
  <c r="I34" i="47"/>
  <c r="H7" i="47"/>
  <c r="H10" i="47"/>
  <c r="H17" i="47"/>
  <c r="H19" i="47"/>
  <c r="H6" i="47"/>
  <c r="H23" i="47"/>
  <c r="G7" i="47"/>
  <c r="G10" i="47"/>
  <c r="G17" i="47"/>
  <c r="G19" i="47"/>
  <c r="G6" i="47"/>
  <c r="G23" i="47"/>
  <c r="G34" i="47"/>
  <c r="F7" i="47"/>
  <c r="F10" i="47"/>
  <c r="F17" i="47"/>
  <c r="F19" i="47"/>
  <c r="F6" i="47"/>
  <c r="F23" i="47"/>
  <c r="E8" i="47"/>
  <c r="E9" i="47"/>
  <c r="E7" i="47"/>
  <c r="E13" i="47"/>
  <c r="E14" i="47"/>
  <c r="E15" i="47"/>
  <c r="E12" i="47"/>
  <c r="E11" i="47"/>
  <c r="E10" i="47"/>
  <c r="E18" i="47"/>
  <c r="E17" i="47"/>
  <c r="E20" i="47"/>
  <c r="E21" i="47"/>
  <c r="E19" i="47"/>
  <c r="E6" i="47"/>
  <c r="E23" i="47"/>
  <c r="E34" i="47"/>
  <c r="C19" i="47"/>
  <c r="B34" i="47"/>
  <c r="A19" i="47"/>
  <c r="E32" i="47"/>
  <c r="E31" i="47"/>
  <c r="E30" i="47"/>
  <c r="E29" i="47"/>
  <c r="E28" i="47"/>
  <c r="E27" i="47"/>
  <c r="E26" i="47"/>
  <c r="E25" i="47"/>
  <c r="E22" i="47"/>
  <c r="J7" i="31"/>
  <c r="J10" i="31"/>
  <c r="E23" i="31"/>
  <c r="J23" i="31"/>
  <c r="J17" i="31"/>
  <c r="J19" i="31"/>
  <c r="J16" i="31"/>
  <c r="I7" i="31"/>
  <c r="I10" i="31"/>
  <c r="I17" i="31"/>
  <c r="I19" i="31"/>
  <c r="I23" i="31"/>
  <c r="H7" i="31"/>
  <c r="H10" i="31"/>
  <c r="H17" i="31"/>
  <c r="H19" i="31"/>
  <c r="H23" i="31"/>
  <c r="G7" i="31"/>
  <c r="G10" i="31"/>
  <c r="G17" i="31"/>
  <c r="G19" i="31"/>
  <c r="G23" i="31"/>
  <c r="F7" i="31"/>
  <c r="F10" i="31"/>
  <c r="F17" i="31"/>
  <c r="F19" i="31"/>
  <c r="F6" i="31"/>
  <c r="F23" i="31"/>
  <c r="F34" i="31"/>
  <c r="E8" i="31"/>
  <c r="E9" i="31"/>
  <c r="E7" i="31"/>
  <c r="E13" i="31"/>
  <c r="E14" i="31"/>
  <c r="E15" i="31"/>
  <c r="E12" i="31"/>
  <c r="E11" i="31"/>
  <c r="E10" i="31"/>
  <c r="E18" i="31"/>
  <c r="E17" i="31"/>
  <c r="E20" i="31"/>
  <c r="E21" i="31"/>
  <c r="E19" i="31"/>
  <c r="C19" i="31"/>
  <c r="B34" i="31"/>
  <c r="A19" i="31"/>
  <c r="E32" i="31"/>
  <c r="E31" i="31"/>
  <c r="E30" i="31"/>
  <c r="E29" i="31"/>
  <c r="E28" i="31"/>
  <c r="E27" i="31"/>
  <c r="E26" i="31"/>
  <c r="E25" i="31"/>
  <c r="E22" i="31"/>
  <c r="J7" i="44"/>
  <c r="J10" i="44"/>
  <c r="J17" i="44"/>
  <c r="J19" i="44"/>
  <c r="J23" i="44"/>
  <c r="I7" i="44"/>
  <c r="I10" i="44"/>
  <c r="I17" i="44"/>
  <c r="I19" i="44"/>
  <c r="I23" i="44"/>
  <c r="H7" i="44"/>
  <c r="H10" i="44"/>
  <c r="H17" i="44"/>
  <c r="H19" i="44"/>
  <c r="H23" i="44"/>
  <c r="G7" i="44"/>
  <c r="G10" i="44"/>
  <c r="G17" i="44"/>
  <c r="G19" i="44"/>
  <c r="G23" i="44"/>
  <c r="F7" i="44"/>
  <c r="F10" i="44"/>
  <c r="F17" i="44"/>
  <c r="F19" i="44"/>
  <c r="E23" i="44"/>
  <c r="F23" i="44"/>
  <c r="E8" i="44"/>
  <c r="E9" i="44"/>
  <c r="E7" i="44"/>
  <c r="E13" i="44"/>
  <c r="E14" i="44"/>
  <c r="E12" i="44"/>
  <c r="E11" i="44"/>
  <c r="E18" i="44"/>
  <c r="E17" i="44"/>
  <c r="E20" i="44"/>
  <c r="E21" i="44"/>
  <c r="E19" i="44"/>
  <c r="C19" i="44"/>
  <c r="B34" i="44"/>
  <c r="A19" i="44"/>
  <c r="E32" i="44"/>
  <c r="E31" i="44"/>
  <c r="E30" i="44"/>
  <c r="E29" i="44"/>
  <c r="E28" i="44"/>
  <c r="E27" i="44"/>
  <c r="E26" i="44"/>
  <c r="E25" i="44"/>
  <c r="E22" i="44"/>
  <c r="J7" i="41"/>
  <c r="J10" i="41"/>
  <c r="J23" i="41"/>
  <c r="J17" i="41"/>
  <c r="J19" i="41"/>
  <c r="J16" i="41"/>
  <c r="E16" i="41"/>
  <c r="I7" i="41"/>
  <c r="I10" i="41"/>
  <c r="I17" i="41"/>
  <c r="I19" i="41"/>
  <c r="I23" i="41"/>
  <c r="H7" i="41"/>
  <c r="H10" i="41"/>
  <c r="H17" i="41"/>
  <c r="H19" i="41"/>
  <c r="H23" i="41"/>
  <c r="G7" i="41"/>
  <c r="G10" i="41"/>
  <c r="G17" i="41"/>
  <c r="G19" i="41"/>
  <c r="G23" i="41"/>
  <c r="F7" i="41"/>
  <c r="F10" i="41"/>
  <c r="F17" i="41"/>
  <c r="F19" i="41"/>
  <c r="E23" i="41"/>
  <c r="F23" i="41"/>
  <c r="E8" i="41"/>
  <c r="E7" i="41"/>
  <c r="E13" i="41"/>
  <c r="E14" i="41"/>
  <c r="E15" i="41"/>
  <c r="E11" i="41"/>
  <c r="E12" i="41"/>
  <c r="E18" i="41"/>
  <c r="E17" i="41"/>
  <c r="E20" i="41"/>
  <c r="E21" i="41"/>
  <c r="E19" i="41"/>
  <c r="C19" i="41"/>
  <c r="B34" i="41"/>
  <c r="A19" i="41"/>
  <c r="E32" i="41"/>
  <c r="E31" i="41"/>
  <c r="E30" i="41"/>
  <c r="E29" i="41"/>
  <c r="E28" i="41"/>
  <c r="E27" i="41"/>
  <c r="E26" i="41"/>
  <c r="E25" i="41"/>
  <c r="E22" i="41"/>
  <c r="E9" i="41"/>
  <c r="J7" i="40"/>
  <c r="J10" i="40"/>
  <c r="J23" i="40"/>
  <c r="J17" i="40"/>
  <c r="J19" i="40"/>
  <c r="I10" i="40"/>
  <c r="I17" i="40"/>
  <c r="I19" i="40"/>
  <c r="I6" i="40"/>
  <c r="I23" i="40"/>
  <c r="H7" i="40"/>
  <c r="H10" i="40"/>
  <c r="H17" i="40"/>
  <c r="H19" i="40"/>
  <c r="H6" i="40"/>
  <c r="H23" i="40"/>
  <c r="H34" i="40"/>
  <c r="G7" i="40"/>
  <c r="G10" i="40"/>
  <c r="G17" i="40"/>
  <c r="G19" i="40"/>
  <c r="G6" i="40"/>
  <c r="G23" i="40"/>
  <c r="F7" i="40"/>
  <c r="F10" i="40"/>
  <c r="F17" i="40"/>
  <c r="F19" i="40"/>
  <c r="F6" i="40"/>
  <c r="F23" i="40"/>
  <c r="F34" i="40"/>
  <c r="E23" i="40"/>
  <c r="E8" i="40"/>
  <c r="E9" i="40"/>
  <c r="E7" i="40"/>
  <c r="E13" i="40"/>
  <c r="E14" i="40"/>
  <c r="E12" i="40"/>
  <c r="E11" i="40"/>
  <c r="E10" i="40"/>
  <c r="E18" i="40"/>
  <c r="E17" i="40"/>
  <c r="E20" i="40"/>
  <c r="E21" i="40"/>
  <c r="E19" i="40"/>
  <c r="C19" i="40"/>
  <c r="B34" i="40"/>
  <c r="A19" i="40"/>
  <c r="E32" i="40"/>
  <c r="E31" i="40"/>
  <c r="E30" i="40"/>
  <c r="E29" i="40"/>
  <c r="E28" i="40"/>
  <c r="E27" i="40"/>
  <c r="E26" i="40"/>
  <c r="E25" i="40"/>
  <c r="E22" i="40"/>
  <c r="J7" i="38"/>
  <c r="J10" i="38"/>
  <c r="J17" i="38"/>
  <c r="J19" i="38"/>
  <c r="J23" i="38"/>
  <c r="J16" i="38"/>
  <c r="E16" i="38"/>
  <c r="I7" i="38"/>
  <c r="I10" i="38"/>
  <c r="I17" i="38"/>
  <c r="I19" i="38"/>
  <c r="I6" i="38"/>
  <c r="I23" i="38"/>
  <c r="H7" i="38"/>
  <c r="H10" i="38"/>
  <c r="H17" i="38"/>
  <c r="H19" i="38"/>
  <c r="H6" i="38"/>
  <c r="H23" i="38"/>
  <c r="G7" i="38"/>
  <c r="G10" i="38"/>
  <c r="G17" i="38"/>
  <c r="G19" i="38"/>
  <c r="G6" i="38"/>
  <c r="G23" i="38"/>
  <c r="F7" i="38"/>
  <c r="F10" i="38"/>
  <c r="F17" i="38"/>
  <c r="F19" i="38"/>
  <c r="F6" i="38"/>
  <c r="F23" i="38"/>
  <c r="F34" i="38"/>
  <c r="E23" i="38"/>
  <c r="E8" i="38"/>
  <c r="E9" i="38"/>
  <c r="E7" i="38"/>
  <c r="E13" i="38"/>
  <c r="E14" i="38"/>
  <c r="E15" i="38"/>
  <c r="E12" i="38"/>
  <c r="E11" i="38"/>
  <c r="E10" i="38"/>
  <c r="E18" i="38"/>
  <c r="E17" i="38"/>
  <c r="E20" i="38"/>
  <c r="E21" i="38"/>
  <c r="E19" i="38"/>
  <c r="C19" i="38"/>
  <c r="B34" i="38"/>
  <c r="A19" i="38"/>
  <c r="E32" i="38"/>
  <c r="E31" i="38"/>
  <c r="E30" i="38"/>
  <c r="E29" i="38"/>
  <c r="E28" i="38"/>
  <c r="E27" i="38"/>
  <c r="E26" i="38"/>
  <c r="E25" i="38"/>
  <c r="E22" i="38"/>
  <c r="J7" i="37"/>
  <c r="J10" i="37"/>
  <c r="J17" i="37"/>
  <c r="J19" i="37"/>
  <c r="J23" i="37"/>
  <c r="J16" i="37"/>
  <c r="I7" i="37"/>
  <c r="I10" i="37"/>
  <c r="I17" i="37"/>
  <c r="I19" i="37"/>
  <c r="I6" i="37"/>
  <c r="I23" i="37"/>
  <c r="I34" i="37"/>
  <c r="H7" i="37"/>
  <c r="H10" i="37"/>
  <c r="H17" i="37"/>
  <c r="H19" i="37"/>
  <c r="H6" i="37"/>
  <c r="H23" i="37"/>
  <c r="G7" i="37"/>
  <c r="G10" i="37"/>
  <c r="G17" i="37"/>
  <c r="G19" i="37"/>
  <c r="G6" i="37"/>
  <c r="G23" i="37"/>
  <c r="G34" i="37"/>
  <c r="F7" i="37"/>
  <c r="F10" i="37"/>
  <c r="F17" i="37"/>
  <c r="F19" i="37"/>
  <c r="F6" i="37"/>
  <c r="E8" i="37"/>
  <c r="E9" i="37"/>
  <c r="E13" i="37"/>
  <c r="E14" i="37"/>
  <c r="E15" i="37"/>
  <c r="E12" i="37"/>
  <c r="E11" i="37"/>
  <c r="E10" i="37"/>
  <c r="E16" i="37"/>
  <c r="E18" i="37"/>
  <c r="E17" i="37"/>
  <c r="E20" i="37"/>
  <c r="E21" i="37"/>
  <c r="C19" i="37"/>
  <c r="B34" i="37"/>
  <c r="A19" i="37"/>
  <c r="E32" i="37"/>
  <c r="E31" i="37"/>
  <c r="E158" i="15"/>
  <c r="E30" i="37"/>
  <c r="E29" i="37"/>
  <c r="E28" i="37"/>
  <c r="E27" i="37"/>
  <c r="E154" i="15"/>
  <c r="E26" i="37"/>
  <c r="E25" i="37"/>
  <c r="E22" i="37"/>
  <c r="J7" i="36"/>
  <c r="J10" i="36"/>
  <c r="J17" i="36"/>
  <c r="J19" i="36"/>
  <c r="J23" i="36"/>
  <c r="I7" i="36"/>
  <c r="I10" i="36"/>
  <c r="I17" i="36"/>
  <c r="I19" i="36"/>
  <c r="I6" i="36"/>
  <c r="I23" i="36"/>
  <c r="I34" i="36"/>
  <c r="H7" i="36"/>
  <c r="H10" i="36"/>
  <c r="H17" i="36"/>
  <c r="H19" i="36"/>
  <c r="H6" i="36"/>
  <c r="H23" i="36"/>
  <c r="H34" i="36"/>
  <c r="G7" i="36"/>
  <c r="G10" i="36"/>
  <c r="G17" i="36"/>
  <c r="G19" i="36"/>
  <c r="G6" i="36"/>
  <c r="G23" i="36"/>
  <c r="G34" i="36"/>
  <c r="F7" i="36"/>
  <c r="F10" i="36"/>
  <c r="F17" i="36"/>
  <c r="F19" i="36"/>
  <c r="F6" i="36"/>
  <c r="F23" i="36"/>
  <c r="F34" i="36"/>
  <c r="E8" i="36"/>
  <c r="E9" i="36"/>
  <c r="E7" i="36"/>
  <c r="E13" i="36"/>
  <c r="E14" i="36"/>
  <c r="E12" i="36"/>
  <c r="E11" i="36"/>
  <c r="E10" i="36"/>
  <c r="E18" i="36"/>
  <c r="E17" i="36"/>
  <c r="E20" i="36"/>
  <c r="E21" i="36"/>
  <c r="E19" i="36"/>
  <c r="E23" i="36"/>
  <c r="C19" i="36"/>
  <c r="B34" i="36"/>
  <c r="A19" i="36"/>
  <c r="A6" i="36"/>
  <c r="E32" i="36"/>
  <c r="E31" i="36"/>
  <c r="E30" i="36"/>
  <c r="E29" i="36"/>
  <c r="E28" i="36"/>
  <c r="E27" i="36"/>
  <c r="E26" i="36"/>
  <c r="E25" i="36"/>
  <c r="E22" i="36"/>
  <c r="J7" i="33"/>
  <c r="J10" i="33"/>
  <c r="J23" i="33"/>
  <c r="J17" i="33"/>
  <c r="J19" i="33"/>
  <c r="I7" i="33"/>
  <c r="I7" i="25"/>
  <c r="I7" i="26"/>
  <c r="I7" i="28"/>
  <c r="I7" i="30"/>
  <c r="I7" i="32"/>
  <c r="I7" i="15"/>
  <c r="I10" i="33"/>
  <c r="I17" i="33"/>
  <c r="I19" i="33"/>
  <c r="I6" i="33"/>
  <c r="I23" i="33"/>
  <c r="I34" i="33"/>
  <c r="H7" i="33"/>
  <c r="H10" i="33"/>
  <c r="H17" i="33"/>
  <c r="H19" i="33"/>
  <c r="H6" i="33"/>
  <c r="H23" i="33"/>
  <c r="H34" i="33"/>
  <c r="G7" i="33"/>
  <c r="G7" i="25"/>
  <c r="G7" i="26"/>
  <c r="G7" i="28"/>
  <c r="G7" i="30"/>
  <c r="G7" i="32"/>
  <c r="G7" i="15"/>
  <c r="G10" i="33"/>
  <c r="G17" i="33"/>
  <c r="G19" i="33"/>
  <c r="G6" i="33"/>
  <c r="G23" i="33"/>
  <c r="G34" i="33"/>
  <c r="F7" i="33"/>
  <c r="F10" i="33"/>
  <c r="F17" i="33"/>
  <c r="F19" i="33"/>
  <c r="F6" i="33"/>
  <c r="F23" i="33"/>
  <c r="F34" i="33"/>
  <c r="E8" i="33"/>
  <c r="E9" i="33"/>
  <c r="E7" i="33"/>
  <c r="E13" i="33"/>
  <c r="E14" i="33"/>
  <c r="E15" i="33"/>
  <c r="E12" i="33"/>
  <c r="E11" i="33"/>
  <c r="E10" i="33"/>
  <c r="E18" i="33"/>
  <c r="E17" i="33"/>
  <c r="E20" i="33"/>
  <c r="E21" i="33"/>
  <c r="E19" i="33"/>
  <c r="E23" i="33"/>
  <c r="C19" i="33"/>
  <c r="B34" i="33"/>
  <c r="A19" i="33"/>
  <c r="E32" i="33"/>
  <c r="E123" i="15"/>
  <c r="E31" i="33"/>
  <c r="E30" i="33"/>
  <c r="E29" i="33"/>
  <c r="E28" i="33"/>
  <c r="E27" i="33"/>
  <c r="E26" i="33"/>
  <c r="E25" i="33"/>
  <c r="E22" i="33"/>
  <c r="J7" i="32"/>
  <c r="J10" i="32"/>
  <c r="J23" i="32"/>
  <c r="J17" i="32"/>
  <c r="J19" i="32"/>
  <c r="J16" i="32"/>
  <c r="E16" i="32"/>
  <c r="I10" i="32"/>
  <c r="I17" i="32"/>
  <c r="I19" i="32"/>
  <c r="I23" i="32"/>
  <c r="H7" i="32"/>
  <c r="H10" i="32"/>
  <c r="H17" i="32"/>
  <c r="H19" i="32"/>
  <c r="H6" i="32"/>
  <c r="H23" i="32"/>
  <c r="H34" i="32"/>
  <c r="G10" i="32"/>
  <c r="G17" i="32"/>
  <c r="G19" i="32"/>
  <c r="G23" i="32"/>
  <c r="F7" i="32"/>
  <c r="F10" i="32"/>
  <c r="F17" i="32"/>
  <c r="F19" i="32"/>
  <c r="F6" i="32"/>
  <c r="E23" i="32"/>
  <c r="E8" i="32"/>
  <c r="E9" i="32"/>
  <c r="E7" i="32"/>
  <c r="E13" i="32"/>
  <c r="E14" i="32"/>
  <c r="E15" i="32"/>
  <c r="E12" i="32"/>
  <c r="E11" i="32"/>
  <c r="E18" i="32"/>
  <c r="E17" i="32"/>
  <c r="E20" i="32"/>
  <c r="E21" i="32"/>
  <c r="E19" i="32"/>
  <c r="C19" i="32"/>
  <c r="B34" i="32"/>
  <c r="A19" i="32"/>
  <c r="A6" i="32"/>
  <c r="A22" i="32"/>
  <c r="E32" i="32"/>
  <c r="E31" i="32"/>
  <c r="E30" i="32"/>
  <c r="E29" i="32"/>
  <c r="E28" i="32"/>
  <c r="E27" i="32"/>
  <c r="E26" i="32"/>
  <c r="E25" i="32"/>
  <c r="E22" i="32"/>
  <c r="J10" i="26"/>
  <c r="J17" i="26"/>
  <c r="J19" i="26"/>
  <c r="J23" i="26"/>
  <c r="J16" i="26"/>
  <c r="E16" i="26"/>
  <c r="I10" i="26"/>
  <c r="I17" i="26"/>
  <c r="I19" i="26"/>
  <c r="I6" i="26"/>
  <c r="I23" i="26"/>
  <c r="I34" i="26"/>
  <c r="H7" i="26"/>
  <c r="H10" i="26"/>
  <c r="H17" i="26"/>
  <c r="H19" i="26"/>
  <c r="H23" i="26"/>
  <c r="G10" i="26"/>
  <c r="G17" i="26"/>
  <c r="G19" i="26"/>
  <c r="G6" i="26"/>
  <c r="G23" i="26"/>
  <c r="G34" i="26"/>
  <c r="F7" i="26"/>
  <c r="F7" i="25"/>
  <c r="F7" i="28"/>
  <c r="F7" i="30"/>
  <c r="F7" i="15"/>
  <c r="F10" i="26"/>
  <c r="F17" i="26"/>
  <c r="F19" i="26"/>
  <c r="F23" i="26"/>
  <c r="E8" i="26"/>
  <c r="E9" i="26"/>
  <c r="E7" i="26"/>
  <c r="E13" i="26"/>
  <c r="E14" i="26"/>
  <c r="E15" i="26"/>
  <c r="E12" i="26"/>
  <c r="E11" i="26"/>
  <c r="E10" i="26"/>
  <c r="E18" i="26"/>
  <c r="E17" i="26"/>
  <c r="E20" i="26"/>
  <c r="E20" i="25"/>
  <c r="E20" i="28"/>
  <c r="E20" i="30"/>
  <c r="E20" i="15"/>
  <c r="E21" i="26"/>
  <c r="E23" i="26"/>
  <c r="C19" i="26"/>
  <c r="B34" i="26"/>
  <c r="A19" i="26"/>
  <c r="A6" i="26"/>
  <c r="A34" i="26"/>
  <c r="E32" i="26"/>
  <c r="E60" i="15"/>
  <c r="E31" i="26"/>
  <c r="E30" i="26"/>
  <c r="E29" i="26"/>
  <c r="E28" i="26"/>
  <c r="E27" i="26"/>
  <c r="E26" i="26"/>
  <c r="E25" i="26"/>
  <c r="E22" i="26"/>
  <c r="J7" i="30"/>
  <c r="J10" i="30"/>
  <c r="J23" i="30"/>
  <c r="J17" i="30"/>
  <c r="J19" i="30"/>
  <c r="J16" i="30"/>
  <c r="J6" i="30"/>
  <c r="J34" i="30"/>
  <c r="E16" i="30"/>
  <c r="I10" i="30"/>
  <c r="I17" i="30"/>
  <c r="I19" i="30"/>
  <c r="I6" i="30"/>
  <c r="I23" i="30"/>
  <c r="I34" i="30"/>
  <c r="H7" i="30"/>
  <c r="H10" i="30"/>
  <c r="H17" i="30"/>
  <c r="H19" i="30"/>
  <c r="H6" i="30"/>
  <c r="H23" i="30"/>
  <c r="G10" i="30"/>
  <c r="G17" i="30"/>
  <c r="G19" i="30"/>
  <c r="G6" i="30"/>
  <c r="G23" i="30"/>
  <c r="G34" i="30"/>
  <c r="F10" i="30"/>
  <c r="F17" i="30"/>
  <c r="F19" i="30"/>
  <c r="F6" i="30"/>
  <c r="E8" i="30"/>
  <c r="E9" i="30"/>
  <c r="E7" i="30"/>
  <c r="E13" i="30"/>
  <c r="E14" i="30"/>
  <c r="E15" i="30"/>
  <c r="E12" i="30"/>
  <c r="E11" i="30"/>
  <c r="E10" i="30"/>
  <c r="E18" i="30"/>
  <c r="E17" i="30"/>
  <c r="E21" i="30"/>
  <c r="E19" i="30"/>
  <c r="E6" i="30"/>
  <c r="E11" i="25"/>
  <c r="E11" i="28"/>
  <c r="E11" i="15"/>
  <c r="C19" i="30"/>
  <c r="C19" i="25"/>
  <c r="C19" i="28"/>
  <c r="C19" i="15"/>
  <c r="B34" i="30"/>
  <c r="A19" i="30"/>
  <c r="A6" i="30"/>
  <c r="A34" i="30"/>
  <c r="E32" i="30"/>
  <c r="E31" i="30"/>
  <c r="E30" i="30"/>
  <c r="E29" i="30"/>
  <c r="E93" i="15"/>
  <c r="E28" i="30"/>
  <c r="E27" i="30"/>
  <c r="E26" i="30"/>
  <c r="E25" i="30"/>
  <c r="E22" i="30"/>
  <c r="J7" i="28"/>
  <c r="J10" i="28"/>
  <c r="J23" i="28"/>
  <c r="J17" i="28"/>
  <c r="J19" i="28"/>
  <c r="J16" i="28"/>
  <c r="I10" i="28"/>
  <c r="I17" i="28"/>
  <c r="I19" i="28"/>
  <c r="I6" i="28"/>
  <c r="I23" i="28"/>
  <c r="I34" i="28"/>
  <c r="H7" i="28"/>
  <c r="H10" i="28"/>
  <c r="H17" i="28"/>
  <c r="H17" i="25"/>
  <c r="H17" i="15"/>
  <c r="H19" i="28"/>
  <c r="H23" i="28"/>
  <c r="G10" i="28"/>
  <c r="G17" i="28"/>
  <c r="G19" i="28"/>
  <c r="G6" i="28"/>
  <c r="G23" i="28"/>
  <c r="G34" i="28"/>
  <c r="F10" i="28"/>
  <c r="F17" i="28"/>
  <c r="F19" i="28"/>
  <c r="F6" i="28"/>
  <c r="F23" i="28"/>
  <c r="F34" i="28"/>
  <c r="E8" i="28"/>
  <c r="E9" i="28"/>
  <c r="E7" i="28"/>
  <c r="E13" i="28"/>
  <c r="E14" i="28"/>
  <c r="E15" i="28"/>
  <c r="E12" i="28"/>
  <c r="E10" i="28"/>
  <c r="E18" i="28"/>
  <c r="E17" i="28"/>
  <c r="E21" i="28"/>
  <c r="E19" i="28"/>
  <c r="B34" i="28"/>
  <c r="A19" i="28"/>
  <c r="A6" i="28"/>
  <c r="A34" i="28"/>
  <c r="E32" i="28"/>
  <c r="E31" i="28"/>
  <c r="E30" i="28"/>
  <c r="E76" i="15"/>
  <c r="E29" i="28"/>
  <c r="E28" i="28"/>
  <c r="E27" i="28"/>
  <c r="E26" i="28"/>
  <c r="E72" i="15"/>
  <c r="E25" i="28"/>
  <c r="E22" i="28"/>
  <c r="J7" i="25"/>
  <c r="J10" i="25"/>
  <c r="J10" i="15"/>
  <c r="J23" i="25"/>
  <c r="J17" i="25"/>
  <c r="J19" i="25"/>
  <c r="I10" i="25"/>
  <c r="I17" i="25"/>
  <c r="I19" i="25"/>
  <c r="I6" i="25"/>
  <c r="I23" i="25"/>
  <c r="H7" i="25"/>
  <c r="H10" i="25"/>
  <c r="H19" i="25"/>
  <c r="H6" i="25"/>
  <c r="H23" i="25"/>
  <c r="H34" i="25"/>
  <c r="G10" i="25"/>
  <c r="G17" i="25"/>
  <c r="G19" i="25"/>
  <c r="G6" i="25"/>
  <c r="G23" i="25"/>
  <c r="F10" i="25"/>
  <c r="F17" i="25"/>
  <c r="F19" i="25"/>
  <c r="F6" i="25"/>
  <c r="F23" i="25"/>
  <c r="F34" i="25"/>
  <c r="E8" i="25"/>
  <c r="E9" i="25"/>
  <c r="E7" i="25"/>
  <c r="E9" i="15"/>
  <c r="E13" i="25"/>
  <c r="E14" i="25"/>
  <c r="E15" i="25"/>
  <c r="E12" i="25"/>
  <c r="E10" i="25"/>
  <c r="E15" i="15"/>
  <c r="E18" i="25"/>
  <c r="E17" i="25"/>
  <c r="E21" i="25"/>
  <c r="E19" i="25"/>
  <c r="E21" i="15"/>
  <c r="B34" i="25"/>
  <c r="A19" i="25"/>
  <c r="E32" i="25"/>
  <c r="E31" i="25"/>
  <c r="E50" i="15"/>
  <c r="E30" i="25"/>
  <c r="E29" i="25"/>
  <c r="E28" i="25"/>
  <c r="E27" i="25"/>
  <c r="E26" i="25"/>
  <c r="E25" i="25"/>
  <c r="E22" i="25"/>
  <c r="A10" i="50"/>
  <c r="C23" i="50"/>
  <c r="C19" i="50"/>
  <c r="B19" i="50"/>
  <c r="E16" i="50"/>
  <c r="E22" i="50"/>
  <c r="H16" i="15"/>
  <c r="H20" i="15"/>
  <c r="H21" i="15"/>
  <c r="I10" i="15"/>
  <c r="I16" i="15"/>
  <c r="I20" i="15"/>
  <c r="I21" i="15"/>
  <c r="J7" i="15"/>
  <c r="J17" i="15"/>
  <c r="J20" i="15"/>
  <c r="J21" i="15"/>
  <c r="E8" i="50"/>
  <c r="E9" i="50"/>
  <c r="E7" i="50"/>
  <c r="E13" i="50"/>
  <c r="E14" i="50"/>
  <c r="E15" i="50"/>
  <c r="E12" i="50"/>
  <c r="E11" i="50"/>
  <c r="E10" i="50"/>
  <c r="E18" i="50"/>
  <c r="E17" i="50"/>
  <c r="E20" i="50"/>
  <c r="E21" i="50"/>
  <c r="E19" i="50"/>
  <c r="F24" i="50"/>
  <c r="F23" i="50"/>
  <c r="G24" i="50"/>
  <c r="H24" i="50"/>
  <c r="H23" i="50"/>
  <c r="I24" i="50"/>
  <c r="I23" i="50"/>
  <c r="E24" i="50"/>
  <c r="E23" i="50"/>
  <c r="J6" i="50"/>
  <c r="J34" i="50"/>
  <c r="E25" i="50"/>
  <c r="E26" i="50"/>
  <c r="E27" i="50"/>
  <c r="E28" i="50"/>
  <c r="E29" i="50"/>
  <c r="E30" i="50"/>
  <c r="E31" i="50"/>
  <c r="E32" i="50"/>
  <c r="I7" i="50"/>
  <c r="I10" i="50"/>
  <c r="I17" i="50"/>
  <c r="I19" i="50"/>
  <c r="I6" i="50"/>
  <c r="I34" i="50"/>
  <c r="H7" i="50"/>
  <c r="H10" i="50"/>
  <c r="H17" i="50"/>
  <c r="H19" i="50"/>
  <c r="H6" i="50"/>
  <c r="G7" i="50"/>
  <c r="G10" i="50"/>
  <c r="G17" i="50"/>
  <c r="G19" i="50"/>
  <c r="G6" i="50"/>
  <c r="G23" i="50"/>
  <c r="G34" i="50"/>
  <c r="F7" i="50"/>
  <c r="F10" i="50"/>
  <c r="F17" i="50"/>
  <c r="F19" i="50"/>
  <c r="F6" i="50"/>
  <c r="C7" i="50"/>
  <c r="C10" i="50"/>
  <c r="C17" i="50"/>
  <c r="B7" i="50"/>
  <c r="B10" i="50"/>
  <c r="B17" i="50"/>
  <c r="B6" i="50"/>
  <c r="B23" i="50"/>
  <c r="B34" i="50"/>
  <c r="A7" i="50"/>
  <c r="A17" i="50"/>
  <c r="A19" i="50"/>
  <c r="A6" i="50"/>
  <c r="A23" i="50"/>
  <c r="A34" i="50"/>
  <c r="B16" i="15"/>
  <c r="B9" i="15"/>
  <c r="B8" i="15"/>
  <c r="B7" i="15"/>
  <c r="B15" i="15"/>
  <c r="B14" i="15"/>
  <c r="B13" i="15"/>
  <c r="B12" i="15"/>
  <c r="B11" i="15"/>
  <c r="B18" i="15"/>
  <c r="B17" i="15"/>
  <c r="B21" i="15"/>
  <c r="A252" i="15"/>
  <c r="B252" i="15"/>
  <c r="C252" i="15"/>
  <c r="A253" i="15"/>
  <c r="B253" i="15"/>
  <c r="C253" i="15"/>
  <c r="A254" i="15"/>
  <c r="B254" i="15"/>
  <c r="C254" i="15"/>
  <c r="A255" i="15"/>
  <c r="B255" i="15"/>
  <c r="C255" i="15"/>
  <c r="A256" i="15"/>
  <c r="B256" i="15"/>
  <c r="C256" i="15"/>
  <c r="A257" i="15"/>
  <c r="B257" i="15"/>
  <c r="C257" i="15"/>
  <c r="A258" i="15"/>
  <c r="B258" i="15"/>
  <c r="C258" i="15"/>
  <c r="B251" i="15"/>
  <c r="C251" i="15"/>
  <c r="A251" i="15"/>
  <c r="A243" i="15"/>
  <c r="B243" i="15"/>
  <c r="C243" i="15"/>
  <c r="A244" i="15"/>
  <c r="B244" i="15"/>
  <c r="C244" i="15"/>
  <c r="A245" i="15"/>
  <c r="B245" i="15"/>
  <c r="C245" i="15"/>
  <c r="A246" i="15"/>
  <c r="B246" i="15"/>
  <c r="C246" i="15"/>
  <c r="A247" i="15"/>
  <c r="B247" i="15"/>
  <c r="C247" i="15"/>
  <c r="A248" i="15"/>
  <c r="B248" i="15"/>
  <c r="C248" i="15"/>
  <c r="A249" i="15"/>
  <c r="B249" i="15"/>
  <c r="C249" i="15"/>
  <c r="B242" i="15"/>
  <c r="C242" i="15"/>
  <c r="A242" i="15"/>
  <c r="A234" i="15"/>
  <c r="B234" i="15"/>
  <c r="C234" i="15"/>
  <c r="A235" i="15"/>
  <c r="B235" i="15"/>
  <c r="C235" i="15"/>
  <c r="A236" i="15"/>
  <c r="B236" i="15"/>
  <c r="C236" i="15"/>
  <c r="A237" i="15"/>
  <c r="B237" i="15"/>
  <c r="C237" i="15"/>
  <c r="A238" i="15"/>
  <c r="B238" i="15"/>
  <c r="C238" i="15"/>
  <c r="A239" i="15"/>
  <c r="B239" i="15"/>
  <c r="C239" i="15"/>
  <c r="A240" i="15"/>
  <c r="B240" i="15"/>
  <c r="C240" i="15"/>
  <c r="B233" i="15"/>
  <c r="C233" i="15"/>
  <c r="A233" i="15"/>
  <c r="A225" i="15"/>
  <c r="B225" i="15"/>
  <c r="C225" i="15"/>
  <c r="A226" i="15"/>
  <c r="B226" i="15"/>
  <c r="C226" i="15"/>
  <c r="A227" i="15"/>
  <c r="B227" i="15"/>
  <c r="C227" i="15"/>
  <c r="A228" i="15"/>
  <c r="B228" i="15"/>
  <c r="C228" i="15"/>
  <c r="A229" i="15"/>
  <c r="B229" i="15"/>
  <c r="C229" i="15"/>
  <c r="A230" i="15"/>
  <c r="B230" i="15"/>
  <c r="C230" i="15"/>
  <c r="A231" i="15"/>
  <c r="B231" i="15"/>
  <c r="C231" i="15"/>
  <c r="B224" i="15"/>
  <c r="C224" i="15"/>
  <c r="A224" i="15"/>
  <c r="A216" i="15"/>
  <c r="B216" i="15"/>
  <c r="C216" i="15"/>
  <c r="A217" i="15"/>
  <c r="B217" i="15"/>
  <c r="C217" i="15"/>
  <c r="A218" i="15"/>
  <c r="B218" i="15"/>
  <c r="C218" i="15"/>
  <c r="A219" i="15"/>
  <c r="B219" i="15"/>
  <c r="C219" i="15"/>
  <c r="A220" i="15"/>
  <c r="B220" i="15"/>
  <c r="C220" i="15"/>
  <c r="A221" i="15"/>
  <c r="B221" i="15"/>
  <c r="C221" i="15"/>
  <c r="A222" i="15"/>
  <c r="B222" i="15"/>
  <c r="C222" i="15"/>
  <c r="B215" i="15"/>
  <c r="C215" i="15"/>
  <c r="A215" i="15"/>
  <c r="A207" i="15"/>
  <c r="B207" i="15"/>
  <c r="C207" i="15"/>
  <c r="A208" i="15"/>
  <c r="B208" i="15"/>
  <c r="C208" i="15"/>
  <c r="A209" i="15"/>
  <c r="B209" i="15"/>
  <c r="C209" i="15"/>
  <c r="A210" i="15"/>
  <c r="B210" i="15"/>
  <c r="C210" i="15"/>
  <c r="A211" i="15"/>
  <c r="B211" i="15"/>
  <c r="C211" i="15"/>
  <c r="A212" i="15"/>
  <c r="B212" i="15"/>
  <c r="C212" i="15"/>
  <c r="A213" i="15"/>
  <c r="B213" i="15"/>
  <c r="C213" i="15"/>
  <c r="B206" i="15"/>
  <c r="C206" i="15"/>
  <c r="A206" i="15"/>
  <c r="A198" i="15"/>
  <c r="B198" i="15"/>
  <c r="C198" i="15"/>
  <c r="A199" i="15"/>
  <c r="B199" i="15"/>
  <c r="C199" i="15"/>
  <c r="A200" i="15"/>
  <c r="B200" i="15"/>
  <c r="C200" i="15"/>
  <c r="A201" i="15"/>
  <c r="B201" i="15"/>
  <c r="C201" i="15"/>
  <c r="A202" i="15"/>
  <c r="B202" i="15"/>
  <c r="C202" i="15"/>
  <c r="A203" i="15"/>
  <c r="B203" i="15"/>
  <c r="C203" i="15"/>
  <c r="A204" i="15"/>
  <c r="B204" i="15"/>
  <c r="C204" i="15"/>
  <c r="B197" i="15"/>
  <c r="C197" i="15"/>
  <c r="A197" i="15"/>
  <c r="A189" i="15"/>
  <c r="B189" i="15"/>
  <c r="C189" i="15"/>
  <c r="A190" i="15"/>
  <c r="B190" i="15"/>
  <c r="C190" i="15"/>
  <c r="A191" i="15"/>
  <c r="B191" i="15"/>
  <c r="C191" i="15"/>
  <c r="A192" i="15"/>
  <c r="B192" i="15"/>
  <c r="C192" i="15"/>
  <c r="A193" i="15"/>
  <c r="B193" i="15"/>
  <c r="C193" i="15"/>
  <c r="A194" i="15"/>
  <c r="B194" i="15"/>
  <c r="C194" i="15"/>
  <c r="A195" i="15"/>
  <c r="B195" i="15"/>
  <c r="C195" i="15"/>
  <c r="B188" i="15"/>
  <c r="C188" i="15"/>
  <c r="A188" i="15"/>
  <c r="A187" i="15"/>
  <c r="A180" i="15"/>
  <c r="B180" i="15"/>
  <c r="C180" i="15"/>
  <c r="A181" i="15"/>
  <c r="B181" i="15"/>
  <c r="C181" i="15"/>
  <c r="A182" i="15"/>
  <c r="B182" i="15"/>
  <c r="C182" i="15"/>
  <c r="A183" i="15"/>
  <c r="B183" i="15"/>
  <c r="C183" i="15"/>
  <c r="A184" i="15"/>
  <c r="B184" i="15"/>
  <c r="C184" i="15"/>
  <c r="A185" i="15"/>
  <c r="B185" i="15"/>
  <c r="C185" i="15"/>
  <c r="A186" i="15"/>
  <c r="B186" i="15"/>
  <c r="C186" i="15"/>
  <c r="B179" i="15"/>
  <c r="C179" i="15"/>
  <c r="A179" i="15"/>
  <c r="A171" i="15"/>
  <c r="B171" i="15"/>
  <c r="C171" i="15"/>
  <c r="A172" i="15"/>
  <c r="B172" i="15"/>
  <c r="C172" i="15"/>
  <c r="A173" i="15"/>
  <c r="B173" i="15"/>
  <c r="C173" i="15"/>
  <c r="A174" i="15"/>
  <c r="B174" i="15"/>
  <c r="C174" i="15"/>
  <c r="A175" i="15"/>
  <c r="B175" i="15"/>
  <c r="C175" i="15"/>
  <c r="A176" i="15"/>
  <c r="B176" i="15"/>
  <c r="C176" i="15"/>
  <c r="A177" i="15"/>
  <c r="B177" i="15"/>
  <c r="C177" i="15"/>
  <c r="B170" i="15"/>
  <c r="C170" i="15"/>
  <c r="A170" i="15"/>
  <c r="A162" i="15"/>
  <c r="B162" i="15"/>
  <c r="C162" i="15"/>
  <c r="A163" i="15"/>
  <c r="B163" i="15"/>
  <c r="C163" i="15"/>
  <c r="A164" i="15"/>
  <c r="B164" i="15"/>
  <c r="C164" i="15"/>
  <c r="A165" i="15"/>
  <c r="B165" i="15"/>
  <c r="C165" i="15"/>
  <c r="A166" i="15"/>
  <c r="B166" i="15"/>
  <c r="C166" i="15"/>
  <c r="A167" i="15"/>
  <c r="B167" i="15"/>
  <c r="C167" i="15"/>
  <c r="A168" i="15"/>
  <c r="B168" i="15"/>
  <c r="C168" i="15"/>
  <c r="B161" i="15"/>
  <c r="C161" i="15"/>
  <c r="A161" i="15"/>
  <c r="A153" i="15"/>
  <c r="B153" i="15"/>
  <c r="C153" i="15"/>
  <c r="A154" i="15"/>
  <c r="B154" i="15"/>
  <c r="C154" i="15"/>
  <c r="A155" i="15"/>
  <c r="B155" i="15"/>
  <c r="C155" i="15"/>
  <c r="A156" i="15"/>
  <c r="B156" i="15"/>
  <c r="C156" i="15"/>
  <c r="A157" i="15"/>
  <c r="B157" i="15"/>
  <c r="C157" i="15"/>
  <c r="A158" i="15"/>
  <c r="B158" i="15"/>
  <c r="C158" i="15"/>
  <c r="A159" i="15"/>
  <c r="B159" i="15"/>
  <c r="C159" i="15"/>
  <c r="B152" i="15"/>
  <c r="C152" i="15"/>
  <c r="A152" i="15"/>
  <c r="A144" i="15"/>
  <c r="B144" i="15"/>
  <c r="C144" i="15"/>
  <c r="A145" i="15"/>
  <c r="B145" i="15"/>
  <c r="C145" i="15"/>
  <c r="A146" i="15"/>
  <c r="B146" i="15"/>
  <c r="C146" i="15"/>
  <c r="A147" i="15"/>
  <c r="B147" i="15"/>
  <c r="C147" i="15"/>
  <c r="A148" i="15"/>
  <c r="B148" i="15"/>
  <c r="C148" i="15"/>
  <c r="A149" i="15"/>
  <c r="B149" i="15"/>
  <c r="C149" i="15"/>
  <c r="A150" i="15"/>
  <c r="B150" i="15"/>
  <c r="C150" i="15"/>
  <c r="B143" i="15"/>
  <c r="C143" i="15"/>
  <c r="A143" i="15"/>
  <c r="A135" i="15"/>
  <c r="B135" i="15"/>
  <c r="C135" i="15"/>
  <c r="A136" i="15"/>
  <c r="B136" i="15"/>
  <c r="C136" i="15"/>
  <c r="A137" i="15"/>
  <c r="B137" i="15"/>
  <c r="C137" i="15"/>
  <c r="A138" i="15"/>
  <c r="B138" i="15"/>
  <c r="C138" i="15"/>
  <c r="A139" i="15"/>
  <c r="B139" i="15"/>
  <c r="C139" i="15"/>
  <c r="A140" i="15"/>
  <c r="B140" i="15"/>
  <c r="C140" i="15"/>
  <c r="A141" i="15"/>
  <c r="B141" i="15"/>
  <c r="C141" i="15"/>
  <c r="B134" i="15"/>
  <c r="C134" i="15"/>
  <c r="A134" i="15"/>
  <c r="A126" i="15"/>
  <c r="B126" i="15"/>
  <c r="C126" i="15"/>
  <c r="A127" i="15"/>
  <c r="B127" i="15"/>
  <c r="C127" i="15"/>
  <c r="A128" i="15"/>
  <c r="B128" i="15"/>
  <c r="C128" i="15"/>
  <c r="A129" i="15"/>
  <c r="B129" i="15"/>
  <c r="C129" i="15"/>
  <c r="A130" i="15"/>
  <c r="B130" i="15"/>
  <c r="C130" i="15"/>
  <c r="A131" i="15"/>
  <c r="B131" i="15"/>
  <c r="C131" i="15"/>
  <c r="A132" i="15"/>
  <c r="B132" i="15"/>
  <c r="C132" i="15"/>
  <c r="B125" i="15"/>
  <c r="C125" i="15"/>
  <c r="A125" i="15"/>
  <c r="A117" i="15"/>
  <c r="B117" i="15"/>
  <c r="C117" i="15"/>
  <c r="A118" i="15"/>
  <c r="B118" i="15"/>
  <c r="C118" i="15"/>
  <c r="A119" i="15"/>
  <c r="B119" i="15"/>
  <c r="C119" i="15"/>
  <c r="A120" i="15"/>
  <c r="B120" i="15"/>
  <c r="C120" i="15"/>
  <c r="A121" i="15"/>
  <c r="B121" i="15"/>
  <c r="C121" i="15"/>
  <c r="A122" i="15"/>
  <c r="B122" i="15"/>
  <c r="C122" i="15"/>
  <c r="A123" i="15"/>
  <c r="B123" i="15"/>
  <c r="C123" i="15"/>
  <c r="B116" i="15"/>
  <c r="C116" i="15"/>
  <c r="A116" i="15"/>
  <c r="A108" i="15"/>
  <c r="B108" i="15"/>
  <c r="C108" i="15"/>
  <c r="A109" i="15"/>
  <c r="B109" i="15"/>
  <c r="C109" i="15"/>
  <c r="A110" i="15"/>
  <c r="B110" i="15"/>
  <c r="C110" i="15"/>
  <c r="A111" i="15"/>
  <c r="B111" i="15"/>
  <c r="C111" i="15"/>
  <c r="A112" i="15"/>
  <c r="B112" i="15"/>
  <c r="C112" i="15"/>
  <c r="A113" i="15"/>
  <c r="B113" i="15"/>
  <c r="C113" i="15"/>
  <c r="A114" i="15"/>
  <c r="B114" i="15"/>
  <c r="C114" i="15"/>
  <c r="B107" i="15"/>
  <c r="C107" i="15"/>
  <c r="A107" i="15"/>
  <c r="A99" i="15"/>
  <c r="B99" i="15"/>
  <c r="C99" i="15"/>
  <c r="A100" i="15"/>
  <c r="B100" i="15"/>
  <c r="C100" i="15"/>
  <c r="A101" i="15"/>
  <c r="B101" i="15"/>
  <c r="C101" i="15"/>
  <c r="A102" i="15"/>
  <c r="B102" i="15"/>
  <c r="C102" i="15"/>
  <c r="A103" i="15"/>
  <c r="B103" i="15"/>
  <c r="C103" i="15"/>
  <c r="A104" i="15"/>
  <c r="B104" i="15"/>
  <c r="C104" i="15"/>
  <c r="A105" i="15"/>
  <c r="B105" i="15"/>
  <c r="C105" i="15"/>
  <c r="B98" i="15"/>
  <c r="C98" i="15"/>
  <c r="A98" i="15"/>
  <c r="A90" i="15"/>
  <c r="B90" i="15"/>
  <c r="C90" i="15"/>
  <c r="A91" i="15"/>
  <c r="B91" i="15"/>
  <c r="C91" i="15"/>
  <c r="A92" i="15"/>
  <c r="B92" i="15"/>
  <c r="C92" i="15"/>
  <c r="A93" i="15"/>
  <c r="B93" i="15"/>
  <c r="C93" i="15"/>
  <c r="A94" i="15"/>
  <c r="B94" i="15"/>
  <c r="C94" i="15"/>
  <c r="A95" i="15"/>
  <c r="B95" i="15"/>
  <c r="C95" i="15"/>
  <c r="A96" i="15"/>
  <c r="B96" i="15"/>
  <c r="C96" i="15"/>
  <c r="B89" i="15"/>
  <c r="C89" i="15"/>
  <c r="A89" i="15"/>
  <c r="A81" i="15"/>
  <c r="B81" i="15"/>
  <c r="C81" i="15"/>
  <c r="A82" i="15"/>
  <c r="B82" i="15"/>
  <c r="C82" i="15"/>
  <c r="A83" i="15"/>
  <c r="B83" i="15"/>
  <c r="C83" i="15"/>
  <c r="A84" i="15"/>
  <c r="B84" i="15"/>
  <c r="C84" i="15"/>
  <c r="A85" i="15"/>
  <c r="B85" i="15"/>
  <c r="C85" i="15"/>
  <c r="A86" i="15"/>
  <c r="B86" i="15"/>
  <c r="C86" i="15"/>
  <c r="A87" i="15"/>
  <c r="B87" i="15"/>
  <c r="C87" i="15"/>
  <c r="B80" i="15"/>
  <c r="C80" i="15"/>
  <c r="A80" i="15"/>
  <c r="A72" i="15"/>
  <c r="B72" i="15"/>
  <c r="C72" i="15"/>
  <c r="A73" i="15"/>
  <c r="B73" i="15"/>
  <c r="C73" i="15"/>
  <c r="A74" i="15"/>
  <c r="B74" i="15"/>
  <c r="C74" i="15"/>
  <c r="A75" i="15"/>
  <c r="B75" i="15"/>
  <c r="C75" i="15"/>
  <c r="A76" i="15"/>
  <c r="B76" i="15"/>
  <c r="C76" i="15"/>
  <c r="A77" i="15"/>
  <c r="B77" i="15"/>
  <c r="C77" i="15"/>
  <c r="A78" i="15"/>
  <c r="B78" i="15"/>
  <c r="C78" i="15"/>
  <c r="B71" i="15"/>
  <c r="C71" i="15"/>
  <c r="A71" i="15"/>
  <c r="A63" i="15"/>
  <c r="B63" i="15"/>
  <c r="C63" i="15"/>
  <c r="A64" i="15"/>
  <c r="B64" i="15"/>
  <c r="C64" i="15"/>
  <c r="A65" i="15"/>
  <c r="B65" i="15"/>
  <c r="C65" i="15"/>
  <c r="A66" i="15"/>
  <c r="B66" i="15"/>
  <c r="C66" i="15"/>
  <c r="A67" i="15"/>
  <c r="B67" i="15"/>
  <c r="C67" i="15"/>
  <c r="A68" i="15"/>
  <c r="B68" i="15"/>
  <c r="C68" i="15"/>
  <c r="A69" i="15"/>
  <c r="B69" i="15"/>
  <c r="C69" i="15"/>
  <c r="B62" i="15"/>
  <c r="C62" i="15"/>
  <c r="A62" i="15"/>
  <c r="A54" i="15"/>
  <c r="B54" i="15"/>
  <c r="C54" i="15"/>
  <c r="A55" i="15"/>
  <c r="B55" i="15"/>
  <c r="C55" i="15"/>
  <c r="A56" i="15"/>
  <c r="B56" i="15"/>
  <c r="C56" i="15"/>
  <c r="A57" i="15"/>
  <c r="B57" i="15"/>
  <c r="C57" i="15"/>
  <c r="A58" i="15"/>
  <c r="B58" i="15"/>
  <c r="C58" i="15"/>
  <c r="A59" i="15"/>
  <c r="B59" i="15"/>
  <c r="C59" i="15"/>
  <c r="A60" i="15"/>
  <c r="B60" i="15"/>
  <c r="C60" i="15"/>
  <c r="B53" i="15"/>
  <c r="C53" i="15"/>
  <c r="A53" i="15"/>
  <c r="A45" i="15"/>
  <c r="B45" i="15"/>
  <c r="C45" i="15"/>
  <c r="A46" i="15"/>
  <c r="B46" i="15"/>
  <c r="C46" i="15"/>
  <c r="A47" i="15"/>
  <c r="B47" i="15"/>
  <c r="C47" i="15"/>
  <c r="A48" i="15"/>
  <c r="B48" i="15"/>
  <c r="C48" i="15"/>
  <c r="A49" i="15"/>
  <c r="B49" i="15"/>
  <c r="C49" i="15"/>
  <c r="A50" i="15"/>
  <c r="B50" i="15"/>
  <c r="C50" i="15"/>
  <c r="A51" i="15"/>
  <c r="B51" i="15"/>
  <c r="C51" i="15"/>
  <c r="B44" i="15"/>
  <c r="C44" i="15"/>
  <c r="A44" i="15"/>
  <c r="A35" i="15"/>
  <c r="B35" i="15"/>
  <c r="C35" i="15"/>
  <c r="A36" i="15"/>
  <c r="B36" i="15"/>
  <c r="C36" i="15"/>
  <c r="A37" i="15"/>
  <c r="B37" i="15"/>
  <c r="C37" i="15"/>
  <c r="A38" i="15"/>
  <c r="B38" i="15"/>
  <c r="C38" i="15"/>
  <c r="A39" i="15"/>
  <c r="B39" i="15"/>
  <c r="C39" i="15"/>
  <c r="A40" i="15"/>
  <c r="B40" i="15"/>
  <c r="C40" i="15"/>
  <c r="A41" i="15"/>
  <c r="B41" i="15"/>
  <c r="C41" i="15"/>
  <c r="B34" i="15"/>
  <c r="C34" i="15"/>
  <c r="A34" i="15"/>
  <c r="B214" i="15"/>
  <c r="B43" i="15"/>
  <c r="B52" i="15"/>
  <c r="B61" i="15"/>
  <c r="B70" i="15"/>
  <c r="B79" i="15"/>
  <c r="B88" i="15"/>
  <c r="B97" i="15"/>
  <c r="B106" i="15"/>
  <c r="B115" i="15"/>
  <c r="B124" i="15"/>
  <c r="B133" i="15"/>
  <c r="B142" i="15"/>
  <c r="B151" i="15"/>
  <c r="B160" i="15"/>
  <c r="B169" i="15"/>
  <c r="B178" i="15"/>
  <c r="B187" i="15"/>
  <c r="B196" i="15"/>
  <c r="B205" i="15"/>
  <c r="B223" i="15"/>
  <c r="B232" i="15"/>
  <c r="B241" i="15"/>
  <c r="B250" i="15"/>
  <c r="B20" i="15"/>
  <c r="B33" i="15"/>
  <c r="B24" i="15"/>
  <c r="J24" i="49"/>
  <c r="J23" i="49"/>
  <c r="J7" i="49"/>
  <c r="J10" i="49"/>
  <c r="J17" i="49"/>
  <c r="J19" i="49"/>
  <c r="C22" i="15"/>
  <c r="C97" i="15"/>
  <c r="C61" i="15"/>
  <c r="C43" i="15"/>
  <c r="C52" i="15"/>
  <c r="C241" i="15"/>
  <c r="C196" i="15"/>
  <c r="C223" i="15"/>
  <c r="C169" i="15"/>
  <c r="C232" i="15"/>
  <c r="C70" i="15"/>
  <c r="C205" i="15"/>
  <c r="C151" i="15"/>
  <c r="C79" i="15"/>
  <c r="C88" i="15"/>
  <c r="C106" i="15"/>
  <c r="C115" i="15"/>
  <c r="C124" i="15"/>
  <c r="C133" i="15"/>
  <c r="C142" i="15"/>
  <c r="C160" i="15"/>
  <c r="C178" i="15"/>
  <c r="C187" i="15"/>
  <c r="C214" i="15"/>
  <c r="C250" i="15"/>
  <c r="C33" i="15"/>
  <c r="C24" i="15"/>
  <c r="A160" i="15"/>
  <c r="A250" i="15"/>
  <c r="A241" i="15"/>
  <c r="A232" i="15"/>
  <c r="A223" i="15"/>
  <c r="A214" i="15"/>
  <c r="A205" i="15"/>
  <c r="A196" i="15"/>
  <c r="A178" i="15"/>
  <c r="A169" i="15"/>
  <c r="A151" i="15"/>
  <c r="A142" i="15"/>
  <c r="A133" i="15"/>
  <c r="A124" i="15"/>
  <c r="A115" i="15"/>
  <c r="A106" i="15"/>
  <c r="A97" i="15"/>
  <c r="A88" i="15"/>
  <c r="A79" i="15"/>
  <c r="A70" i="15"/>
  <c r="A61" i="15"/>
  <c r="A52" i="15"/>
  <c r="A43" i="15"/>
  <c r="A33" i="15"/>
  <c r="A24" i="15"/>
  <c r="C16" i="15"/>
  <c r="C15" i="15"/>
  <c r="C14" i="15"/>
  <c r="C13" i="15"/>
  <c r="C12" i="15"/>
  <c r="C11" i="15"/>
  <c r="G20" i="15"/>
  <c r="F20" i="15"/>
  <c r="J9" i="15"/>
  <c r="I9" i="15"/>
  <c r="H9" i="15"/>
  <c r="G9" i="15"/>
  <c r="F9" i="15"/>
  <c r="J11" i="15"/>
  <c r="I11" i="15"/>
  <c r="H11" i="15"/>
  <c r="G11" i="15"/>
  <c r="F11" i="15"/>
  <c r="B7" i="49"/>
  <c r="B10" i="49"/>
  <c r="B17" i="49"/>
  <c r="B19" i="49"/>
  <c r="B6" i="49"/>
  <c r="B23" i="49"/>
  <c r="B34" i="49"/>
  <c r="A7" i="49"/>
  <c r="A10" i="49"/>
  <c r="A17" i="49"/>
  <c r="A19" i="49"/>
  <c r="A6" i="49"/>
  <c r="A23" i="49"/>
  <c r="A34" i="49"/>
  <c r="C7" i="49"/>
  <c r="C10" i="49"/>
  <c r="C17" i="49"/>
  <c r="C19" i="49"/>
  <c r="C6" i="49"/>
  <c r="C23" i="49"/>
  <c r="C34" i="49"/>
  <c r="I10" i="49"/>
  <c r="H10" i="49"/>
  <c r="G10" i="49"/>
  <c r="F10" i="49"/>
  <c r="E21" i="49"/>
  <c r="E20" i="49"/>
  <c r="E19" i="49"/>
  <c r="E9" i="49"/>
  <c r="E12" i="49"/>
  <c r="E11" i="49"/>
  <c r="E13" i="49"/>
  <c r="E14" i="49"/>
  <c r="E15" i="49"/>
  <c r="E10" i="49"/>
  <c r="A11" i="15"/>
  <c r="C21" i="15"/>
  <c r="A21" i="15"/>
  <c r="C20" i="15"/>
  <c r="A20" i="15"/>
  <c r="C18" i="15"/>
  <c r="A18" i="15"/>
  <c r="C17" i="15"/>
  <c r="A17" i="15"/>
  <c r="A16" i="15"/>
  <c r="A15" i="15"/>
  <c r="A14" i="15"/>
  <c r="A13" i="15"/>
  <c r="A12" i="15"/>
  <c r="C10" i="15"/>
  <c r="A10" i="15"/>
  <c r="C9" i="15"/>
  <c r="A9" i="15"/>
  <c r="C8" i="15"/>
  <c r="A8" i="15"/>
  <c r="C7" i="15"/>
  <c r="A7" i="15"/>
  <c r="J12" i="15"/>
  <c r="I12" i="15"/>
  <c r="H12" i="15"/>
  <c r="G12" i="15"/>
  <c r="F12" i="15"/>
  <c r="G10" i="15"/>
  <c r="G16" i="15"/>
  <c r="G21" i="15"/>
  <c r="F10" i="15"/>
  <c r="F16" i="15"/>
  <c r="F21" i="15"/>
  <c r="F19" i="15"/>
  <c r="J22" i="15"/>
  <c r="E22" i="15"/>
  <c r="F24" i="49"/>
  <c r="F23" i="49"/>
  <c r="G24" i="49"/>
  <c r="G23" i="49"/>
  <c r="H24" i="49"/>
  <c r="H23" i="49"/>
  <c r="I24" i="49"/>
  <c r="I23" i="49"/>
  <c r="E24" i="49"/>
  <c r="E23" i="49"/>
  <c r="F7" i="49"/>
  <c r="F17" i="49"/>
  <c r="F19" i="49"/>
  <c r="F6" i="49"/>
  <c r="G7" i="49"/>
  <c r="G17" i="49"/>
  <c r="G19" i="49"/>
  <c r="G6" i="49"/>
  <c r="G34" i="49"/>
  <c r="H7" i="49"/>
  <c r="H17" i="49"/>
  <c r="H19" i="49"/>
  <c r="H6" i="49"/>
  <c r="I7" i="49"/>
  <c r="I17" i="49"/>
  <c r="I19" i="49"/>
  <c r="I6" i="49"/>
  <c r="I34" i="49"/>
  <c r="E8" i="49"/>
  <c r="E7" i="49"/>
  <c r="E18" i="49"/>
  <c r="E17" i="49"/>
  <c r="E32" i="49"/>
  <c r="E31" i="49"/>
  <c r="E30" i="49"/>
  <c r="E29" i="49"/>
  <c r="E28" i="49"/>
  <c r="E27" i="49"/>
  <c r="E26" i="49"/>
  <c r="E25" i="49"/>
  <c r="E22" i="49"/>
  <c r="E209" i="15"/>
  <c r="F209" i="15"/>
  <c r="G209" i="15"/>
  <c r="H209" i="15"/>
  <c r="I209" i="15"/>
  <c r="J209" i="15"/>
  <c r="E200" i="15"/>
  <c r="F200" i="15"/>
  <c r="G200" i="15"/>
  <c r="H200" i="15"/>
  <c r="I200" i="15"/>
  <c r="J200" i="15"/>
  <c r="E191" i="15"/>
  <c r="F191" i="15"/>
  <c r="G191" i="15"/>
  <c r="H191" i="15"/>
  <c r="I191" i="15"/>
  <c r="J191" i="15"/>
  <c r="F182" i="15"/>
  <c r="G182" i="15"/>
  <c r="H182" i="15"/>
  <c r="I182" i="15"/>
  <c r="E182" i="15"/>
  <c r="J182" i="15"/>
  <c r="J173" i="15"/>
  <c r="G110" i="15"/>
  <c r="H110" i="15"/>
  <c r="I110" i="15"/>
  <c r="F110" i="15"/>
  <c r="E110" i="15"/>
  <c r="J110" i="15"/>
  <c r="E101" i="15"/>
  <c r="J101" i="15"/>
  <c r="J83" i="15"/>
  <c r="J80" i="15"/>
  <c r="J87" i="15"/>
  <c r="J86" i="15"/>
  <c r="J85" i="15"/>
  <c r="J84" i="15"/>
  <c r="J82" i="15"/>
  <c r="J81" i="15"/>
  <c r="I87" i="15"/>
  <c r="I86" i="15"/>
  <c r="I85" i="15"/>
  <c r="I82" i="15"/>
  <c r="I81" i="15"/>
  <c r="I80" i="15"/>
  <c r="H87" i="15"/>
  <c r="H86" i="15"/>
  <c r="H85" i="15"/>
  <c r="H84" i="15"/>
  <c r="H82" i="15"/>
  <c r="H81" i="15"/>
  <c r="H80" i="15"/>
  <c r="G87" i="15"/>
  <c r="G86" i="15"/>
  <c r="G85" i="15"/>
  <c r="G84" i="15"/>
  <c r="G83" i="15"/>
  <c r="G82" i="15"/>
  <c r="G81" i="15"/>
  <c r="G80" i="15"/>
  <c r="F87" i="15"/>
  <c r="F86" i="15"/>
  <c r="F85" i="15"/>
  <c r="F84" i="15"/>
  <c r="F83" i="15"/>
  <c r="F82" i="15"/>
  <c r="F81" i="15"/>
  <c r="F80" i="15"/>
  <c r="E87" i="15"/>
  <c r="E86" i="15"/>
  <c r="E85" i="15"/>
  <c r="E84" i="15"/>
  <c r="E83" i="15"/>
  <c r="E82" i="15"/>
  <c r="E81" i="15"/>
  <c r="E80" i="15"/>
  <c r="E34" i="15"/>
  <c r="E36" i="15"/>
  <c r="E38" i="15"/>
  <c r="E39" i="15"/>
  <c r="E41" i="15"/>
  <c r="E236" i="15"/>
  <c r="E119" i="15"/>
  <c r="F119" i="15"/>
  <c r="G119" i="15"/>
  <c r="H119" i="15"/>
  <c r="I119" i="15"/>
  <c r="J119" i="15"/>
  <c r="E128" i="15"/>
  <c r="F128" i="15"/>
  <c r="G128" i="15"/>
  <c r="H128" i="15"/>
  <c r="I128" i="15"/>
  <c r="J128" i="15"/>
  <c r="E137" i="15"/>
  <c r="F137" i="15"/>
  <c r="G137" i="15"/>
  <c r="H137" i="15"/>
  <c r="I137" i="15"/>
  <c r="J137" i="15"/>
  <c r="E146" i="15"/>
  <c r="F146" i="15"/>
  <c r="G146" i="15"/>
  <c r="H146" i="15"/>
  <c r="I146" i="15"/>
  <c r="J146" i="15"/>
  <c r="E164" i="15"/>
  <c r="F164" i="15"/>
  <c r="G164" i="15"/>
  <c r="H164" i="15"/>
  <c r="I164" i="15"/>
  <c r="J164" i="15"/>
  <c r="E155" i="15"/>
  <c r="F155" i="15"/>
  <c r="G155" i="15"/>
  <c r="H155" i="15"/>
  <c r="I155" i="15"/>
  <c r="J155" i="15"/>
  <c r="E218" i="15"/>
  <c r="F218" i="15"/>
  <c r="G218" i="15"/>
  <c r="H218" i="15"/>
  <c r="I218" i="15"/>
  <c r="J218" i="15"/>
  <c r="E227" i="15"/>
  <c r="F227" i="15"/>
  <c r="G227" i="15"/>
  <c r="H227" i="15"/>
  <c r="I227" i="15"/>
  <c r="J227" i="15"/>
  <c r="F236" i="15"/>
  <c r="G236" i="15"/>
  <c r="H236" i="15"/>
  <c r="I236" i="15"/>
  <c r="J236" i="15"/>
  <c r="F245" i="15"/>
  <c r="G245" i="15"/>
  <c r="H245" i="15"/>
  <c r="I245" i="15"/>
  <c r="J245" i="15"/>
  <c r="E245" i="15"/>
  <c r="E244" i="15"/>
  <c r="F254" i="15"/>
  <c r="G254" i="15"/>
  <c r="H254" i="15"/>
  <c r="I254" i="15"/>
  <c r="J254" i="15"/>
  <c r="E253" i="15"/>
  <c r="E255" i="15"/>
  <c r="E254" i="15"/>
  <c r="J253" i="15"/>
  <c r="J255" i="15"/>
  <c r="E92" i="15"/>
  <c r="F92" i="15"/>
  <c r="G92" i="15"/>
  <c r="H92" i="15"/>
  <c r="I92" i="15"/>
  <c r="J92" i="15"/>
  <c r="E74" i="15"/>
  <c r="F74" i="15"/>
  <c r="G74" i="15"/>
  <c r="H74" i="15"/>
  <c r="I74" i="15"/>
  <c r="J74" i="15"/>
  <c r="F65" i="15"/>
  <c r="G65" i="15"/>
  <c r="H65" i="15"/>
  <c r="I65" i="15"/>
  <c r="J65" i="15"/>
  <c r="E56" i="15"/>
  <c r="F56" i="15"/>
  <c r="G56" i="15"/>
  <c r="H56" i="15"/>
  <c r="I56" i="15"/>
  <c r="J56" i="15"/>
  <c r="E47" i="15"/>
  <c r="F47" i="15"/>
  <c r="G47" i="15"/>
  <c r="H47" i="15"/>
  <c r="I47" i="15"/>
  <c r="J47" i="15"/>
  <c r="E46" i="15"/>
  <c r="E48" i="15"/>
  <c r="F8" i="15"/>
  <c r="G8" i="15"/>
  <c r="H8" i="15"/>
  <c r="I8" i="15"/>
  <c r="J8" i="15"/>
  <c r="F13" i="15"/>
  <c r="G13" i="15"/>
  <c r="H13" i="15"/>
  <c r="I13" i="15"/>
  <c r="J13" i="15"/>
  <c r="F14" i="15"/>
  <c r="G14" i="15"/>
  <c r="H14" i="15"/>
  <c r="I14" i="15"/>
  <c r="J14" i="15"/>
  <c r="F15" i="15"/>
  <c r="G15" i="15"/>
  <c r="H15" i="15"/>
  <c r="I15" i="15"/>
  <c r="J15" i="15"/>
  <c r="F18" i="15"/>
  <c r="G18" i="15"/>
  <c r="H18" i="15"/>
  <c r="I18" i="15"/>
  <c r="J18" i="15"/>
  <c r="F251" i="15"/>
  <c r="G251" i="15"/>
  <c r="H251" i="15"/>
  <c r="I251" i="15"/>
  <c r="J251" i="15"/>
  <c r="F252" i="15"/>
  <c r="G252" i="15"/>
  <c r="H252" i="15"/>
  <c r="I252" i="15"/>
  <c r="J252" i="15"/>
  <c r="F253" i="15"/>
  <c r="G253" i="15"/>
  <c r="H253" i="15"/>
  <c r="I253" i="15"/>
  <c r="F255" i="15"/>
  <c r="G255" i="15"/>
  <c r="H255" i="15"/>
  <c r="I255" i="15"/>
  <c r="F256" i="15"/>
  <c r="G256" i="15"/>
  <c r="H256" i="15"/>
  <c r="I256" i="15"/>
  <c r="J256" i="15"/>
  <c r="F257" i="15"/>
  <c r="G257" i="15"/>
  <c r="H257" i="15"/>
  <c r="I257" i="15"/>
  <c r="J257" i="15"/>
  <c r="F258" i="15"/>
  <c r="G258" i="15"/>
  <c r="H258" i="15"/>
  <c r="I258" i="15"/>
  <c r="J258" i="15"/>
  <c r="F242" i="15"/>
  <c r="G242" i="15"/>
  <c r="H242" i="15"/>
  <c r="I242" i="15"/>
  <c r="J242" i="15"/>
  <c r="F243" i="15"/>
  <c r="G243" i="15"/>
  <c r="H243" i="15"/>
  <c r="I243" i="15"/>
  <c r="J243" i="15"/>
  <c r="F244" i="15"/>
  <c r="G244" i="15"/>
  <c r="H244" i="15"/>
  <c r="I244" i="15"/>
  <c r="J244" i="15"/>
  <c r="F246" i="15"/>
  <c r="G246" i="15"/>
  <c r="H246" i="15"/>
  <c r="I246" i="15"/>
  <c r="J246" i="15"/>
  <c r="F247" i="15"/>
  <c r="G247" i="15"/>
  <c r="H247" i="15"/>
  <c r="I247" i="15"/>
  <c r="J247" i="15"/>
  <c r="F248" i="15"/>
  <c r="G248" i="15"/>
  <c r="H248" i="15"/>
  <c r="I248" i="15"/>
  <c r="J248" i="15"/>
  <c r="F249" i="15"/>
  <c r="G249" i="15"/>
  <c r="H249" i="15"/>
  <c r="I249" i="15"/>
  <c r="J249" i="15"/>
  <c r="F233" i="15"/>
  <c r="G233" i="15"/>
  <c r="H233" i="15"/>
  <c r="I233" i="15"/>
  <c r="J233" i="15"/>
  <c r="F234" i="15"/>
  <c r="G234" i="15"/>
  <c r="H234" i="15"/>
  <c r="I234" i="15"/>
  <c r="J234" i="15"/>
  <c r="F235" i="15"/>
  <c r="G235" i="15"/>
  <c r="H235" i="15"/>
  <c r="I235" i="15"/>
  <c r="J235" i="15"/>
  <c r="F237" i="15"/>
  <c r="G237" i="15"/>
  <c r="H237" i="15"/>
  <c r="I237" i="15"/>
  <c r="J237" i="15"/>
  <c r="F238" i="15"/>
  <c r="G238" i="15"/>
  <c r="H238" i="15"/>
  <c r="I238" i="15"/>
  <c r="J238" i="15"/>
  <c r="F239" i="15"/>
  <c r="G239" i="15"/>
  <c r="H239" i="15"/>
  <c r="I239" i="15"/>
  <c r="J239" i="15"/>
  <c r="F240" i="15"/>
  <c r="G240" i="15"/>
  <c r="H240" i="15"/>
  <c r="I240" i="15"/>
  <c r="J240" i="15"/>
  <c r="F224" i="15"/>
  <c r="G224" i="15"/>
  <c r="H224" i="15"/>
  <c r="I224" i="15"/>
  <c r="J224" i="15"/>
  <c r="F225" i="15"/>
  <c r="G225" i="15"/>
  <c r="H225" i="15"/>
  <c r="I225" i="15"/>
  <c r="J225" i="15"/>
  <c r="F226" i="15"/>
  <c r="G226" i="15"/>
  <c r="H226" i="15"/>
  <c r="I226" i="15"/>
  <c r="J226" i="15"/>
  <c r="F228" i="15"/>
  <c r="G228" i="15"/>
  <c r="H228" i="15"/>
  <c r="I228" i="15"/>
  <c r="J228" i="15"/>
  <c r="F229" i="15"/>
  <c r="G229" i="15"/>
  <c r="H229" i="15"/>
  <c r="I229" i="15"/>
  <c r="J229" i="15"/>
  <c r="F230" i="15"/>
  <c r="G230" i="15"/>
  <c r="H230" i="15"/>
  <c r="I230" i="15"/>
  <c r="J230" i="15"/>
  <c r="F231" i="15"/>
  <c r="G231" i="15"/>
  <c r="H231" i="15"/>
  <c r="I231" i="15"/>
  <c r="J231" i="15"/>
  <c r="F215" i="15"/>
  <c r="G215" i="15"/>
  <c r="H215" i="15"/>
  <c r="I215" i="15"/>
  <c r="J215" i="15"/>
  <c r="F216" i="15"/>
  <c r="G216" i="15"/>
  <c r="H216" i="15"/>
  <c r="I216" i="15"/>
  <c r="J216" i="15"/>
  <c r="F217" i="15"/>
  <c r="G217" i="15"/>
  <c r="H217" i="15"/>
  <c r="I217" i="15"/>
  <c r="J217" i="15"/>
  <c r="F219" i="15"/>
  <c r="G219" i="15"/>
  <c r="H219" i="15"/>
  <c r="I219" i="15"/>
  <c r="J219" i="15"/>
  <c r="F220" i="15"/>
  <c r="G220" i="15"/>
  <c r="H220" i="15"/>
  <c r="I220" i="15"/>
  <c r="J220" i="15"/>
  <c r="F221" i="15"/>
  <c r="G221" i="15"/>
  <c r="H221" i="15"/>
  <c r="I221" i="15"/>
  <c r="J221" i="15"/>
  <c r="F222" i="15"/>
  <c r="G222" i="15"/>
  <c r="H222" i="15"/>
  <c r="I222" i="15"/>
  <c r="J222" i="15"/>
  <c r="F206" i="15"/>
  <c r="G206" i="15"/>
  <c r="H206" i="15"/>
  <c r="I206" i="15"/>
  <c r="J206" i="15"/>
  <c r="F207" i="15"/>
  <c r="G207" i="15"/>
  <c r="H207" i="15"/>
  <c r="I207" i="15"/>
  <c r="J207" i="15"/>
  <c r="F208" i="15"/>
  <c r="G208" i="15"/>
  <c r="H208" i="15"/>
  <c r="I208" i="15"/>
  <c r="J208" i="15"/>
  <c r="F210" i="15"/>
  <c r="G210" i="15"/>
  <c r="H210" i="15"/>
  <c r="I210" i="15"/>
  <c r="J210" i="15"/>
  <c r="F211" i="15"/>
  <c r="G211" i="15"/>
  <c r="H211" i="15"/>
  <c r="I211" i="15"/>
  <c r="J211" i="15"/>
  <c r="F212" i="15"/>
  <c r="G212" i="15"/>
  <c r="H212" i="15"/>
  <c r="I212" i="15"/>
  <c r="J212" i="15"/>
  <c r="F213" i="15"/>
  <c r="G213" i="15"/>
  <c r="H213" i="15"/>
  <c r="I213" i="15"/>
  <c r="J213" i="15"/>
  <c r="F197" i="15"/>
  <c r="G197" i="15"/>
  <c r="H197" i="15"/>
  <c r="I197" i="15"/>
  <c r="J197" i="15"/>
  <c r="F198" i="15"/>
  <c r="G198" i="15"/>
  <c r="H198" i="15"/>
  <c r="I198" i="15"/>
  <c r="J198" i="15"/>
  <c r="F199" i="15"/>
  <c r="G199" i="15"/>
  <c r="H199" i="15"/>
  <c r="I199" i="15"/>
  <c r="J199" i="15"/>
  <c r="F201" i="15"/>
  <c r="G201" i="15"/>
  <c r="H201" i="15"/>
  <c r="I201" i="15"/>
  <c r="J201" i="15"/>
  <c r="F202" i="15"/>
  <c r="G202" i="15"/>
  <c r="H202" i="15"/>
  <c r="I202" i="15"/>
  <c r="J202" i="15"/>
  <c r="F203" i="15"/>
  <c r="G203" i="15"/>
  <c r="H203" i="15"/>
  <c r="I203" i="15"/>
  <c r="J203" i="15"/>
  <c r="F204" i="15"/>
  <c r="G204" i="15"/>
  <c r="H204" i="15"/>
  <c r="I204" i="15"/>
  <c r="J204" i="15"/>
  <c r="F188" i="15"/>
  <c r="G188" i="15"/>
  <c r="H188" i="15"/>
  <c r="I188" i="15"/>
  <c r="J188" i="15"/>
  <c r="F189" i="15"/>
  <c r="G189" i="15"/>
  <c r="H189" i="15"/>
  <c r="I189" i="15"/>
  <c r="J189" i="15"/>
  <c r="F190" i="15"/>
  <c r="G190" i="15"/>
  <c r="H190" i="15"/>
  <c r="I190" i="15"/>
  <c r="J190" i="15"/>
  <c r="F192" i="15"/>
  <c r="G192" i="15"/>
  <c r="H192" i="15"/>
  <c r="I192" i="15"/>
  <c r="J192" i="15"/>
  <c r="F193" i="15"/>
  <c r="G193" i="15"/>
  <c r="H193" i="15"/>
  <c r="I193" i="15"/>
  <c r="J193" i="15"/>
  <c r="F194" i="15"/>
  <c r="G194" i="15"/>
  <c r="H194" i="15"/>
  <c r="I194" i="15"/>
  <c r="J194" i="15"/>
  <c r="F195" i="15"/>
  <c r="G195" i="15"/>
  <c r="H195" i="15"/>
  <c r="I195" i="15"/>
  <c r="J195" i="15"/>
  <c r="F179" i="15"/>
  <c r="G179" i="15"/>
  <c r="H179" i="15"/>
  <c r="I179" i="15"/>
  <c r="J179" i="15"/>
  <c r="F180" i="15"/>
  <c r="G180" i="15"/>
  <c r="H180" i="15"/>
  <c r="I180" i="15"/>
  <c r="J180" i="15"/>
  <c r="F181" i="15"/>
  <c r="G181" i="15"/>
  <c r="H181" i="15"/>
  <c r="I181" i="15"/>
  <c r="J181" i="15"/>
  <c r="F183" i="15"/>
  <c r="G183" i="15"/>
  <c r="H183" i="15"/>
  <c r="I183" i="15"/>
  <c r="J183" i="15"/>
  <c r="F184" i="15"/>
  <c r="G184" i="15"/>
  <c r="H184" i="15"/>
  <c r="I184" i="15"/>
  <c r="J184" i="15"/>
  <c r="F185" i="15"/>
  <c r="G185" i="15"/>
  <c r="H185" i="15"/>
  <c r="I185" i="15"/>
  <c r="J185" i="15"/>
  <c r="F186" i="15"/>
  <c r="G186" i="15"/>
  <c r="H186" i="15"/>
  <c r="I186" i="15"/>
  <c r="J186" i="15"/>
  <c r="F170" i="15"/>
  <c r="G170" i="15"/>
  <c r="H170" i="15"/>
  <c r="I170" i="15"/>
  <c r="J170" i="15"/>
  <c r="F171" i="15"/>
  <c r="G171" i="15"/>
  <c r="H171" i="15"/>
  <c r="I171" i="15"/>
  <c r="J171" i="15"/>
  <c r="F172" i="15"/>
  <c r="G172" i="15"/>
  <c r="H172" i="15"/>
  <c r="I172" i="15"/>
  <c r="J172" i="15"/>
  <c r="F174" i="15"/>
  <c r="G174" i="15"/>
  <c r="H174" i="15"/>
  <c r="I174" i="15"/>
  <c r="J174" i="15"/>
  <c r="F175" i="15"/>
  <c r="G175" i="15"/>
  <c r="H175" i="15"/>
  <c r="I175" i="15"/>
  <c r="J175" i="15"/>
  <c r="F176" i="15"/>
  <c r="G176" i="15"/>
  <c r="H176" i="15"/>
  <c r="I176" i="15"/>
  <c r="J176" i="15"/>
  <c r="F177" i="15"/>
  <c r="G177" i="15"/>
  <c r="H177" i="15"/>
  <c r="I177" i="15"/>
  <c r="J177" i="15"/>
  <c r="F161" i="15"/>
  <c r="G161" i="15"/>
  <c r="H161" i="15"/>
  <c r="I161" i="15"/>
  <c r="J161" i="15"/>
  <c r="F162" i="15"/>
  <c r="G162" i="15"/>
  <c r="H162" i="15"/>
  <c r="I162" i="15"/>
  <c r="J162" i="15"/>
  <c r="F163" i="15"/>
  <c r="G163" i="15"/>
  <c r="H163" i="15"/>
  <c r="I163" i="15"/>
  <c r="J163" i="15"/>
  <c r="F165" i="15"/>
  <c r="G165" i="15"/>
  <c r="H165" i="15"/>
  <c r="I165" i="15"/>
  <c r="J165" i="15"/>
  <c r="F166" i="15"/>
  <c r="G166" i="15"/>
  <c r="H166" i="15"/>
  <c r="I166" i="15"/>
  <c r="J166" i="15"/>
  <c r="F167" i="15"/>
  <c r="G167" i="15"/>
  <c r="H167" i="15"/>
  <c r="I167" i="15"/>
  <c r="J167" i="15"/>
  <c r="F168" i="15"/>
  <c r="G168" i="15"/>
  <c r="H168" i="15"/>
  <c r="I168" i="15"/>
  <c r="J168" i="15"/>
  <c r="F152" i="15"/>
  <c r="G152" i="15"/>
  <c r="H152" i="15"/>
  <c r="I152" i="15"/>
  <c r="J152" i="15"/>
  <c r="F153" i="15"/>
  <c r="G153" i="15"/>
  <c r="H153" i="15"/>
  <c r="I153" i="15"/>
  <c r="J153" i="15"/>
  <c r="F154" i="15"/>
  <c r="G154" i="15"/>
  <c r="H154" i="15"/>
  <c r="I154" i="15"/>
  <c r="J154" i="15"/>
  <c r="F156" i="15"/>
  <c r="G156" i="15"/>
  <c r="H156" i="15"/>
  <c r="I156" i="15"/>
  <c r="J156" i="15"/>
  <c r="F157" i="15"/>
  <c r="G157" i="15"/>
  <c r="H157" i="15"/>
  <c r="I157" i="15"/>
  <c r="J157" i="15"/>
  <c r="F158" i="15"/>
  <c r="G158" i="15"/>
  <c r="H158" i="15"/>
  <c r="I158" i="15"/>
  <c r="J158" i="15"/>
  <c r="F159" i="15"/>
  <c r="G159" i="15"/>
  <c r="H159" i="15"/>
  <c r="I159" i="15"/>
  <c r="J159" i="15"/>
  <c r="F143" i="15"/>
  <c r="G143" i="15"/>
  <c r="H143" i="15"/>
  <c r="I143" i="15"/>
  <c r="J143" i="15"/>
  <c r="F144" i="15"/>
  <c r="G144" i="15"/>
  <c r="H144" i="15"/>
  <c r="I144" i="15"/>
  <c r="J144" i="15"/>
  <c r="F145" i="15"/>
  <c r="G145" i="15"/>
  <c r="H145" i="15"/>
  <c r="I145" i="15"/>
  <c r="J145" i="15"/>
  <c r="F147" i="15"/>
  <c r="G147" i="15"/>
  <c r="H147" i="15"/>
  <c r="I147" i="15"/>
  <c r="J147" i="15"/>
  <c r="F148" i="15"/>
  <c r="G148" i="15"/>
  <c r="H148" i="15"/>
  <c r="I148" i="15"/>
  <c r="J148" i="15"/>
  <c r="F149" i="15"/>
  <c r="G149" i="15"/>
  <c r="H149" i="15"/>
  <c r="I149" i="15"/>
  <c r="J149" i="15"/>
  <c r="F150" i="15"/>
  <c r="G150" i="15"/>
  <c r="H150" i="15"/>
  <c r="I150" i="15"/>
  <c r="J150" i="15"/>
  <c r="F134" i="15"/>
  <c r="G134" i="15"/>
  <c r="H134" i="15"/>
  <c r="I134" i="15"/>
  <c r="J134" i="15"/>
  <c r="F135" i="15"/>
  <c r="G135" i="15"/>
  <c r="H135" i="15"/>
  <c r="I135" i="15"/>
  <c r="J135" i="15"/>
  <c r="F136" i="15"/>
  <c r="G136" i="15"/>
  <c r="H136" i="15"/>
  <c r="I136" i="15"/>
  <c r="J136" i="15"/>
  <c r="F138" i="15"/>
  <c r="G138" i="15"/>
  <c r="H138" i="15"/>
  <c r="I138" i="15"/>
  <c r="J138" i="15"/>
  <c r="F139" i="15"/>
  <c r="G139" i="15"/>
  <c r="H139" i="15"/>
  <c r="I139" i="15"/>
  <c r="J139" i="15"/>
  <c r="F140" i="15"/>
  <c r="G140" i="15"/>
  <c r="H140" i="15"/>
  <c r="I140" i="15"/>
  <c r="J140" i="15"/>
  <c r="F141" i="15"/>
  <c r="G141" i="15"/>
  <c r="H141" i="15"/>
  <c r="I141" i="15"/>
  <c r="J141" i="15"/>
  <c r="F125" i="15"/>
  <c r="G125" i="15"/>
  <c r="H125" i="15"/>
  <c r="I125" i="15"/>
  <c r="J125" i="15"/>
  <c r="F126" i="15"/>
  <c r="G126" i="15"/>
  <c r="H126" i="15"/>
  <c r="I126" i="15"/>
  <c r="J126" i="15"/>
  <c r="F127" i="15"/>
  <c r="G127" i="15"/>
  <c r="H127" i="15"/>
  <c r="I127" i="15"/>
  <c r="J127" i="15"/>
  <c r="F129" i="15"/>
  <c r="G129" i="15"/>
  <c r="H129" i="15"/>
  <c r="I129" i="15"/>
  <c r="J129" i="15"/>
  <c r="F130" i="15"/>
  <c r="G130" i="15"/>
  <c r="H130" i="15"/>
  <c r="I130" i="15"/>
  <c r="J130" i="15"/>
  <c r="F131" i="15"/>
  <c r="G131" i="15"/>
  <c r="H131" i="15"/>
  <c r="I131" i="15"/>
  <c r="J131" i="15"/>
  <c r="F132" i="15"/>
  <c r="G132" i="15"/>
  <c r="H132" i="15"/>
  <c r="I132" i="15"/>
  <c r="J132" i="15"/>
  <c r="F116" i="15"/>
  <c r="G116" i="15"/>
  <c r="H116" i="15"/>
  <c r="I116" i="15"/>
  <c r="J116" i="15"/>
  <c r="F117" i="15"/>
  <c r="G117" i="15"/>
  <c r="H117" i="15"/>
  <c r="I117" i="15"/>
  <c r="J117" i="15"/>
  <c r="F118" i="15"/>
  <c r="G118" i="15"/>
  <c r="H118" i="15"/>
  <c r="I118" i="15"/>
  <c r="J118" i="15"/>
  <c r="F120" i="15"/>
  <c r="G120" i="15"/>
  <c r="H120" i="15"/>
  <c r="I120" i="15"/>
  <c r="J120" i="15"/>
  <c r="F121" i="15"/>
  <c r="G121" i="15"/>
  <c r="H121" i="15"/>
  <c r="I121" i="15"/>
  <c r="J121" i="15"/>
  <c r="F122" i="15"/>
  <c r="G122" i="15"/>
  <c r="H122" i="15"/>
  <c r="I122" i="15"/>
  <c r="J122" i="15"/>
  <c r="F123" i="15"/>
  <c r="G123" i="15"/>
  <c r="H123" i="15"/>
  <c r="I123" i="15"/>
  <c r="J123" i="15"/>
  <c r="F107" i="15"/>
  <c r="G107" i="15"/>
  <c r="H107" i="15"/>
  <c r="I107" i="15"/>
  <c r="J107" i="15"/>
  <c r="F108" i="15"/>
  <c r="G108" i="15"/>
  <c r="H108" i="15"/>
  <c r="I108" i="15"/>
  <c r="J108" i="15"/>
  <c r="F109" i="15"/>
  <c r="G109" i="15"/>
  <c r="H109" i="15"/>
  <c r="I109" i="15"/>
  <c r="J109" i="15"/>
  <c r="F111" i="15"/>
  <c r="G111" i="15"/>
  <c r="H111" i="15"/>
  <c r="I111" i="15"/>
  <c r="J111" i="15"/>
  <c r="F112" i="15"/>
  <c r="G112" i="15"/>
  <c r="H112" i="15"/>
  <c r="I112" i="15"/>
  <c r="J112" i="15"/>
  <c r="F113" i="15"/>
  <c r="G113" i="15"/>
  <c r="H113" i="15"/>
  <c r="I113" i="15"/>
  <c r="J113" i="15"/>
  <c r="F114" i="15"/>
  <c r="G114" i="15"/>
  <c r="H114" i="15"/>
  <c r="I114" i="15"/>
  <c r="J114" i="15"/>
  <c r="F98" i="15"/>
  <c r="G98" i="15"/>
  <c r="H98" i="15"/>
  <c r="I98" i="15"/>
  <c r="J98" i="15"/>
  <c r="F99" i="15"/>
  <c r="G99" i="15"/>
  <c r="H99" i="15"/>
  <c r="I99" i="15"/>
  <c r="J99" i="15"/>
  <c r="F100" i="15"/>
  <c r="G100" i="15"/>
  <c r="H100" i="15"/>
  <c r="I100" i="15"/>
  <c r="J100" i="15"/>
  <c r="F102" i="15"/>
  <c r="G102" i="15"/>
  <c r="H102" i="15"/>
  <c r="I102" i="15"/>
  <c r="J102" i="15"/>
  <c r="F103" i="15"/>
  <c r="G103" i="15"/>
  <c r="H103" i="15"/>
  <c r="I103" i="15"/>
  <c r="J103" i="15"/>
  <c r="F104" i="15"/>
  <c r="G104" i="15"/>
  <c r="H104" i="15"/>
  <c r="I104" i="15"/>
  <c r="J104" i="15"/>
  <c r="F105" i="15"/>
  <c r="G105" i="15"/>
  <c r="H105" i="15"/>
  <c r="I105" i="15"/>
  <c r="J105" i="15"/>
  <c r="F89" i="15"/>
  <c r="G89" i="15"/>
  <c r="H89" i="15"/>
  <c r="I89" i="15"/>
  <c r="J89" i="15"/>
  <c r="F90" i="15"/>
  <c r="G90" i="15"/>
  <c r="H90" i="15"/>
  <c r="I90" i="15"/>
  <c r="J90" i="15"/>
  <c r="F91" i="15"/>
  <c r="G91" i="15"/>
  <c r="H91" i="15"/>
  <c r="I91" i="15"/>
  <c r="J91" i="15"/>
  <c r="F93" i="15"/>
  <c r="G93" i="15"/>
  <c r="H93" i="15"/>
  <c r="I93" i="15"/>
  <c r="J93" i="15"/>
  <c r="F94" i="15"/>
  <c r="G94" i="15"/>
  <c r="H94" i="15"/>
  <c r="I94" i="15"/>
  <c r="J94" i="15"/>
  <c r="F95" i="15"/>
  <c r="G95" i="15"/>
  <c r="H95" i="15"/>
  <c r="I95" i="15"/>
  <c r="J95" i="15"/>
  <c r="F96" i="15"/>
  <c r="G96" i="15"/>
  <c r="H96" i="15"/>
  <c r="I96" i="15"/>
  <c r="J96" i="15"/>
  <c r="F71" i="15"/>
  <c r="G71" i="15"/>
  <c r="H71" i="15"/>
  <c r="I71" i="15"/>
  <c r="J71" i="15"/>
  <c r="F72" i="15"/>
  <c r="G72" i="15"/>
  <c r="H72" i="15"/>
  <c r="I72" i="15"/>
  <c r="J72" i="15"/>
  <c r="F73" i="15"/>
  <c r="G73" i="15"/>
  <c r="H73" i="15"/>
  <c r="I73" i="15"/>
  <c r="J73" i="15"/>
  <c r="F75" i="15"/>
  <c r="G75" i="15"/>
  <c r="H75" i="15"/>
  <c r="I75" i="15"/>
  <c r="J75" i="15"/>
  <c r="F76" i="15"/>
  <c r="G76" i="15"/>
  <c r="H76" i="15"/>
  <c r="I76" i="15"/>
  <c r="J76" i="15"/>
  <c r="F77" i="15"/>
  <c r="G77" i="15"/>
  <c r="H77" i="15"/>
  <c r="I77" i="15"/>
  <c r="J77" i="15"/>
  <c r="F78" i="15"/>
  <c r="G78" i="15"/>
  <c r="H78" i="15"/>
  <c r="I78" i="15"/>
  <c r="J78" i="15"/>
  <c r="F62" i="15"/>
  <c r="G62" i="15"/>
  <c r="H62" i="15"/>
  <c r="I62" i="15"/>
  <c r="J62" i="15"/>
  <c r="F63" i="15"/>
  <c r="G63" i="15"/>
  <c r="H63" i="15"/>
  <c r="I63" i="15"/>
  <c r="J63" i="15"/>
  <c r="F64" i="15"/>
  <c r="G64" i="15"/>
  <c r="H64" i="15"/>
  <c r="I64" i="15"/>
  <c r="J64" i="15"/>
  <c r="F66" i="15"/>
  <c r="G66" i="15"/>
  <c r="H66" i="15"/>
  <c r="I66" i="15"/>
  <c r="J66" i="15"/>
  <c r="F67" i="15"/>
  <c r="G67" i="15"/>
  <c r="H67" i="15"/>
  <c r="I67" i="15"/>
  <c r="J67" i="15"/>
  <c r="F68" i="15"/>
  <c r="G68" i="15"/>
  <c r="H68" i="15"/>
  <c r="I68" i="15"/>
  <c r="J68" i="15"/>
  <c r="F69" i="15"/>
  <c r="G69" i="15"/>
  <c r="H69" i="15"/>
  <c r="I69" i="15"/>
  <c r="J69" i="15"/>
  <c r="F53" i="15"/>
  <c r="G53" i="15"/>
  <c r="H53" i="15"/>
  <c r="I53" i="15"/>
  <c r="J53" i="15"/>
  <c r="F54" i="15"/>
  <c r="G54" i="15"/>
  <c r="H54" i="15"/>
  <c r="I54" i="15"/>
  <c r="J54" i="15"/>
  <c r="F55" i="15"/>
  <c r="G55" i="15"/>
  <c r="H55" i="15"/>
  <c r="I55" i="15"/>
  <c r="J55" i="15"/>
  <c r="F57" i="15"/>
  <c r="G57" i="15"/>
  <c r="H57" i="15"/>
  <c r="I57" i="15"/>
  <c r="J57" i="15"/>
  <c r="F58" i="15"/>
  <c r="G58" i="15"/>
  <c r="H58" i="15"/>
  <c r="I58" i="15"/>
  <c r="J58" i="15"/>
  <c r="F59" i="15"/>
  <c r="G59" i="15"/>
  <c r="H59" i="15"/>
  <c r="I59" i="15"/>
  <c r="J59" i="15"/>
  <c r="F60" i="15"/>
  <c r="G60" i="15"/>
  <c r="H60" i="15"/>
  <c r="I60" i="15"/>
  <c r="J60" i="15"/>
  <c r="F44" i="15"/>
  <c r="G44" i="15"/>
  <c r="H44" i="15"/>
  <c r="I44" i="15"/>
  <c r="J44" i="15"/>
  <c r="F45" i="15"/>
  <c r="G45" i="15"/>
  <c r="H45" i="15"/>
  <c r="I45" i="15"/>
  <c r="J45" i="15"/>
  <c r="F46" i="15"/>
  <c r="G46" i="15"/>
  <c r="H46" i="15"/>
  <c r="I46" i="15"/>
  <c r="J46" i="15"/>
  <c r="F48" i="15"/>
  <c r="G48" i="15"/>
  <c r="H48" i="15"/>
  <c r="I48" i="15"/>
  <c r="J48" i="15"/>
  <c r="F49" i="15"/>
  <c r="G49" i="15"/>
  <c r="H49" i="15"/>
  <c r="I49" i="15"/>
  <c r="J49" i="15"/>
  <c r="F50" i="15"/>
  <c r="G50" i="15"/>
  <c r="H50" i="15"/>
  <c r="I50" i="15"/>
  <c r="J50" i="15"/>
  <c r="F51" i="15"/>
  <c r="G51" i="15"/>
  <c r="H51" i="15"/>
  <c r="I51" i="15"/>
  <c r="J51" i="15"/>
  <c r="F34" i="15"/>
  <c r="G34" i="15"/>
  <c r="H34" i="15"/>
  <c r="I34" i="15"/>
  <c r="J34" i="15"/>
  <c r="F35" i="15"/>
  <c r="G35" i="15"/>
  <c r="H35" i="15"/>
  <c r="I35" i="15"/>
  <c r="J35" i="15"/>
  <c r="F36" i="15"/>
  <c r="G36" i="15"/>
  <c r="H36" i="15"/>
  <c r="I36" i="15"/>
  <c r="J36" i="15"/>
  <c r="F38" i="15"/>
  <c r="G38" i="15"/>
  <c r="H38" i="15"/>
  <c r="I38" i="15"/>
  <c r="J38" i="15"/>
  <c r="F39" i="15"/>
  <c r="G39" i="15"/>
  <c r="H39" i="15"/>
  <c r="I39" i="15"/>
  <c r="J39" i="15"/>
  <c r="F40" i="15"/>
  <c r="G40" i="15"/>
  <c r="H40" i="15"/>
  <c r="I40" i="15"/>
  <c r="J40" i="15"/>
  <c r="F41" i="15"/>
  <c r="G41" i="15"/>
  <c r="H41" i="15"/>
  <c r="I41" i="15"/>
  <c r="J41" i="15"/>
  <c r="K24" i="15"/>
  <c r="K23" i="15"/>
  <c r="E258" i="15"/>
  <c r="E257" i="15"/>
  <c r="E256" i="15"/>
  <c r="E252" i="15"/>
  <c r="E251" i="15"/>
  <c r="E249" i="15"/>
  <c r="E248" i="15"/>
  <c r="E247" i="15"/>
  <c r="E246" i="15"/>
  <c r="E243" i="15"/>
  <c r="E242" i="15"/>
  <c r="E240" i="15"/>
  <c r="E239" i="15"/>
  <c r="E238" i="15"/>
  <c r="E237" i="15"/>
  <c r="E235" i="15"/>
  <c r="E234" i="15"/>
  <c r="E233" i="15"/>
  <c r="E231" i="15"/>
  <c r="E230" i="15"/>
  <c r="E229" i="15"/>
  <c r="E228" i="15"/>
  <c r="E226" i="15"/>
  <c r="E225" i="15"/>
  <c r="E224" i="15"/>
  <c r="E222" i="15"/>
  <c r="E221" i="15"/>
  <c r="E220" i="15"/>
  <c r="E219" i="15"/>
  <c r="E217" i="15"/>
  <c r="E216" i="15"/>
  <c r="E215" i="15"/>
  <c r="E213" i="15"/>
  <c r="E212" i="15"/>
  <c r="E211" i="15"/>
  <c r="E210" i="15"/>
  <c r="E208" i="15"/>
  <c r="E207" i="15"/>
  <c r="E206" i="15"/>
  <c r="E204" i="15"/>
  <c r="E203" i="15"/>
  <c r="E202" i="15"/>
  <c r="E201" i="15"/>
  <c r="E199" i="15"/>
  <c r="E198" i="15"/>
  <c r="E197" i="15"/>
  <c r="E195" i="15"/>
  <c r="E194" i="15"/>
  <c r="E193" i="15"/>
  <c r="E192" i="15"/>
  <c r="E190" i="15"/>
  <c r="E189" i="15"/>
  <c r="E188" i="15"/>
  <c r="E186" i="15"/>
  <c r="E185" i="15"/>
  <c r="E184" i="15"/>
  <c r="E183" i="15"/>
  <c r="E181" i="15"/>
  <c r="E180" i="15"/>
  <c r="E179" i="15"/>
  <c r="E177" i="15"/>
  <c r="E176" i="15"/>
  <c r="E175" i="15"/>
  <c r="E174" i="15"/>
  <c r="E172" i="15"/>
  <c r="E171" i="15"/>
  <c r="E170" i="15"/>
  <c r="E168" i="15"/>
  <c r="E167" i="15"/>
  <c r="E166" i="15"/>
  <c r="E165" i="15"/>
  <c r="E163" i="15"/>
  <c r="E162" i="15"/>
  <c r="E161" i="15"/>
  <c r="E159" i="15"/>
  <c r="E157" i="15"/>
  <c r="E156" i="15"/>
  <c r="E153" i="15"/>
  <c r="E152" i="15"/>
  <c r="E150" i="15"/>
  <c r="E149" i="15"/>
  <c r="E148" i="15"/>
  <c r="E147" i="15"/>
  <c r="E145" i="15"/>
  <c r="E144" i="15"/>
  <c r="E143" i="15"/>
  <c r="E141" i="15"/>
  <c r="E140" i="15"/>
  <c r="E139" i="15"/>
  <c r="E138" i="15"/>
  <c r="E136" i="15"/>
  <c r="E135" i="15"/>
  <c r="E134" i="15"/>
  <c r="E132" i="15"/>
  <c r="E131" i="15"/>
  <c r="E130" i="15"/>
  <c r="E129" i="15"/>
  <c r="E127" i="15"/>
  <c r="E126" i="15"/>
  <c r="E125" i="15"/>
  <c r="E122" i="15"/>
  <c r="E121" i="15"/>
  <c r="E120" i="15"/>
  <c r="E118" i="15"/>
  <c r="E117" i="15"/>
  <c r="E116" i="15"/>
  <c r="E114" i="15"/>
  <c r="E113" i="15"/>
  <c r="E112" i="15"/>
  <c r="E111" i="15"/>
  <c r="E109" i="15"/>
  <c r="E108" i="15"/>
  <c r="E107" i="15"/>
  <c r="E105" i="15"/>
  <c r="E104" i="15"/>
  <c r="E103" i="15"/>
  <c r="E102" i="15"/>
  <c r="E100" i="15"/>
  <c r="E99" i="15"/>
  <c r="E98" i="15"/>
  <c r="E96" i="15"/>
  <c r="E95" i="15"/>
  <c r="E94" i="15"/>
  <c r="E91" i="15"/>
  <c r="E90" i="15"/>
  <c r="E89" i="15"/>
  <c r="E78" i="15"/>
  <c r="E77" i="15"/>
  <c r="E75" i="15"/>
  <c r="E73" i="15"/>
  <c r="E71" i="15"/>
  <c r="E69" i="15"/>
  <c r="E68" i="15"/>
  <c r="E67" i="15"/>
  <c r="E66" i="15"/>
  <c r="E64" i="15"/>
  <c r="E63" i="15"/>
  <c r="E62" i="15"/>
  <c r="E59" i="15"/>
  <c r="E58" i="15"/>
  <c r="E57" i="15"/>
  <c r="E55" i="15"/>
  <c r="E54" i="15"/>
  <c r="E53" i="15"/>
  <c r="E51" i="15"/>
  <c r="E49" i="15"/>
  <c r="E45" i="15"/>
  <c r="E44" i="15"/>
  <c r="E14" i="15"/>
  <c r="B19" i="15"/>
  <c r="B42" i="15"/>
  <c r="C42" i="15"/>
  <c r="C23" i="15"/>
  <c r="J19" i="15"/>
  <c r="G19" i="15"/>
  <c r="H19" i="15"/>
  <c r="I19" i="15"/>
  <c r="B23" i="15"/>
  <c r="B260" i="15"/>
  <c r="A42" i="15"/>
  <c r="A23" i="15"/>
  <c r="B10" i="15"/>
  <c r="E17" i="15"/>
  <c r="H34" i="49"/>
  <c r="F34" i="49"/>
  <c r="F34" i="50"/>
  <c r="I34" i="25"/>
  <c r="E19" i="15"/>
  <c r="E23" i="30"/>
  <c r="J16" i="40"/>
  <c r="E16" i="40"/>
  <c r="E6" i="40"/>
  <c r="E34" i="40"/>
  <c r="E34" i="30"/>
  <c r="H34" i="50"/>
  <c r="E6" i="50"/>
  <c r="E34" i="50"/>
  <c r="G34" i="25"/>
  <c r="E16" i="28"/>
  <c r="E6" i="28"/>
  <c r="J6" i="28"/>
  <c r="J34" i="28"/>
  <c r="H34" i="30"/>
  <c r="J16" i="49"/>
  <c r="F6" i="26"/>
  <c r="F34" i="26"/>
  <c r="H34" i="38"/>
  <c r="J6" i="38"/>
  <c r="J34" i="38"/>
  <c r="F23" i="35"/>
  <c r="A19" i="15"/>
  <c r="H10" i="15"/>
  <c r="F23" i="30"/>
  <c r="F34" i="30"/>
  <c r="A34" i="32"/>
  <c r="E7" i="37"/>
  <c r="J6" i="37"/>
  <c r="J34" i="37"/>
  <c r="E6" i="38"/>
  <c r="E34" i="38"/>
  <c r="G6" i="41"/>
  <c r="G34" i="41"/>
  <c r="I6" i="41"/>
  <c r="I34" i="41"/>
  <c r="E10" i="44"/>
  <c r="J16" i="44"/>
  <c r="E16" i="44"/>
  <c r="E6" i="44"/>
  <c r="E34" i="44"/>
  <c r="G6" i="44"/>
  <c r="G34" i="44"/>
  <c r="I6" i="44"/>
  <c r="I34" i="44"/>
  <c r="I6" i="31"/>
  <c r="I34" i="31"/>
  <c r="E19" i="46"/>
  <c r="F23" i="42"/>
  <c r="A22" i="36"/>
  <c r="A34" i="36"/>
  <c r="E10" i="41"/>
  <c r="E6" i="41"/>
  <c r="E34" i="41"/>
  <c r="F34" i="42"/>
  <c r="E13" i="15"/>
  <c r="E18" i="15"/>
  <c r="F17" i="15"/>
  <c r="F6" i="15"/>
  <c r="G17" i="15"/>
  <c r="G6" i="15"/>
  <c r="E12" i="15"/>
  <c r="I17" i="15"/>
  <c r="H7" i="15"/>
  <c r="H6" i="15"/>
  <c r="J16" i="25"/>
  <c r="E16" i="25"/>
  <c r="E6" i="25"/>
  <c r="H6" i="28"/>
  <c r="H34" i="28"/>
  <c r="E19" i="26"/>
  <c r="E6" i="26"/>
  <c r="E34" i="26"/>
  <c r="E10" i="32"/>
  <c r="E6" i="32"/>
  <c r="E34" i="32"/>
  <c r="F23" i="37"/>
  <c r="F34" i="37"/>
  <c r="G34" i="38"/>
  <c r="I34" i="38"/>
  <c r="G34" i="40"/>
  <c r="I34" i="40"/>
  <c r="H6" i="31"/>
  <c r="H34" i="31"/>
  <c r="F34" i="47"/>
  <c r="H34" i="47"/>
  <c r="J6" i="47"/>
  <c r="J34" i="47"/>
  <c r="E7" i="46"/>
  <c r="E6" i="46"/>
  <c r="J16" i="42"/>
  <c r="E16" i="42"/>
  <c r="E6" i="42"/>
  <c r="G23" i="43"/>
  <c r="G34" i="43"/>
  <c r="J6" i="48"/>
  <c r="J34" i="48"/>
  <c r="E16" i="48"/>
  <c r="E6" i="48"/>
  <c r="E34" i="48"/>
  <c r="E8" i="15"/>
  <c r="C6" i="50"/>
  <c r="C34" i="50"/>
  <c r="H6" i="26"/>
  <c r="H34" i="26"/>
  <c r="J6" i="26"/>
  <c r="J34" i="26"/>
  <c r="G6" i="32"/>
  <c r="G34" i="32"/>
  <c r="I6" i="32"/>
  <c r="I34" i="32"/>
  <c r="J6" i="32"/>
  <c r="J34" i="32"/>
  <c r="J16" i="36"/>
  <c r="E16" i="36"/>
  <c r="E6" i="36"/>
  <c r="E34" i="36"/>
  <c r="E19" i="37"/>
  <c r="H34" i="37"/>
  <c r="J6" i="40"/>
  <c r="J34" i="40"/>
  <c r="F6" i="41"/>
  <c r="F34" i="41"/>
  <c r="H6" i="41"/>
  <c r="H34" i="41"/>
  <c r="J6" i="41"/>
  <c r="J34" i="41"/>
  <c r="F6" i="44"/>
  <c r="F34" i="44"/>
  <c r="H6" i="44"/>
  <c r="H34" i="44"/>
  <c r="J6" i="44"/>
  <c r="J34" i="44"/>
  <c r="G6" i="31"/>
  <c r="G34" i="31"/>
  <c r="E16" i="31"/>
  <c r="E6" i="31"/>
  <c r="E34" i="31"/>
  <c r="J6" i="31"/>
  <c r="J34" i="31"/>
  <c r="F23" i="46"/>
  <c r="F34" i="46"/>
  <c r="G34" i="46"/>
  <c r="J6" i="46"/>
  <c r="J34" i="46"/>
  <c r="J16" i="27"/>
  <c r="J6" i="27"/>
  <c r="J34" i="27"/>
  <c r="F23" i="32"/>
  <c r="F34" i="32"/>
  <c r="J16" i="33"/>
  <c r="E16" i="33"/>
  <c r="E6" i="33"/>
  <c r="E34" i="33"/>
  <c r="E7" i="43"/>
  <c r="I34" i="43"/>
  <c r="F34" i="27"/>
  <c r="H34" i="27"/>
  <c r="F23" i="34"/>
  <c r="F34" i="34"/>
  <c r="G23" i="45"/>
  <c r="G34" i="45"/>
  <c r="A34" i="21"/>
  <c r="A22" i="21"/>
  <c r="B22" i="48"/>
  <c r="B34" i="48"/>
  <c r="C6" i="45"/>
  <c r="C34" i="45"/>
  <c r="C6" i="41"/>
  <c r="C34" i="41"/>
  <c r="C6" i="37"/>
  <c r="C34" i="37"/>
  <c r="C6" i="33"/>
  <c r="C34" i="33"/>
  <c r="A6" i="37"/>
  <c r="A34" i="37"/>
  <c r="J16" i="43"/>
  <c r="E16" i="27"/>
  <c r="A22" i="34"/>
  <c r="A34" i="34"/>
  <c r="E10" i="34"/>
  <c r="J16" i="34"/>
  <c r="E16" i="34"/>
  <c r="E6" i="34"/>
  <c r="H34" i="34"/>
  <c r="I34" i="35"/>
  <c r="E10" i="45"/>
  <c r="E6" i="45"/>
  <c r="F34" i="45"/>
  <c r="I34" i="45"/>
  <c r="A6" i="48"/>
  <c r="A34" i="48"/>
  <c r="A6" i="46"/>
  <c r="A34" i="46"/>
  <c r="A6" i="44"/>
  <c r="A34" i="44"/>
  <c r="J16" i="39"/>
  <c r="E6" i="27"/>
  <c r="E34" i="27"/>
  <c r="I34" i="34"/>
  <c r="F34" i="35"/>
  <c r="H34" i="21"/>
  <c r="F34" i="48"/>
  <c r="H34" i="48"/>
  <c r="A34" i="45"/>
  <c r="G34" i="29"/>
  <c r="I34" i="29"/>
  <c r="A22" i="46"/>
  <c r="A22" i="37"/>
  <c r="J16" i="29"/>
  <c r="A6" i="33"/>
  <c r="A22" i="30"/>
  <c r="A6" i="29"/>
  <c r="A22" i="26"/>
  <c r="A6" i="25"/>
  <c r="B22" i="47"/>
  <c r="B22" i="43"/>
  <c r="B22" i="39"/>
  <c r="C6" i="36"/>
  <c r="C34" i="36"/>
  <c r="B22" i="35"/>
  <c r="C6" i="32"/>
  <c r="C34" i="32"/>
  <c r="B22" i="31"/>
  <c r="C6" i="29"/>
  <c r="C34" i="29"/>
  <c r="B22" i="27"/>
  <c r="J16" i="35"/>
  <c r="E16" i="35"/>
  <c r="E6" i="35"/>
  <c r="J6" i="45"/>
  <c r="J34" i="45"/>
  <c r="F34" i="29"/>
  <c r="H34" i="29"/>
  <c r="J16" i="21"/>
  <c r="J6" i="21"/>
  <c r="J34" i="21"/>
  <c r="A6" i="47"/>
  <c r="A22" i="44"/>
  <c r="A6" i="43"/>
  <c r="A6" i="41"/>
  <c r="A6" i="39"/>
  <c r="C6" i="48"/>
  <c r="C34" i="48"/>
  <c r="C6" i="47"/>
  <c r="C34" i="47"/>
  <c r="C6" i="44"/>
  <c r="C34" i="44"/>
  <c r="C6" i="43"/>
  <c r="C34" i="43"/>
  <c r="B22" i="42"/>
  <c r="C6" i="40"/>
  <c r="C34" i="40"/>
  <c r="C6" i="39"/>
  <c r="C34" i="39"/>
  <c r="B22" i="38"/>
  <c r="C6" i="35"/>
  <c r="C34" i="35"/>
  <c r="B22" i="34"/>
  <c r="C6" i="31"/>
  <c r="C34" i="31"/>
  <c r="B22" i="30"/>
  <c r="C6" i="28"/>
  <c r="C34" i="28"/>
  <c r="C6" i="27"/>
  <c r="C34" i="27"/>
  <c r="B22" i="26"/>
  <c r="C6" i="25"/>
  <c r="E10" i="29"/>
  <c r="A6" i="42"/>
  <c r="A34" i="42"/>
  <c r="A6" i="40"/>
  <c r="A34" i="40"/>
  <c r="A6" i="38"/>
  <c r="A34" i="38"/>
  <c r="A6" i="35"/>
  <c r="A6" i="31"/>
  <c r="A22" i="28"/>
  <c r="A6" i="27"/>
  <c r="B22" i="21"/>
  <c r="C6" i="46"/>
  <c r="C34" i="46"/>
  <c r="B22" i="45"/>
  <c r="C6" i="42"/>
  <c r="C34" i="42"/>
  <c r="B22" i="41"/>
  <c r="C6" i="38"/>
  <c r="C34" i="38"/>
  <c r="B22" i="37"/>
  <c r="C6" i="34"/>
  <c r="C34" i="34"/>
  <c r="B22" i="33"/>
  <c r="C6" i="30"/>
  <c r="C34" i="30"/>
  <c r="B22" i="29"/>
  <c r="C6" i="26"/>
  <c r="C34" i="26"/>
  <c r="B22" i="25"/>
  <c r="I6" i="15"/>
  <c r="F260" i="15"/>
  <c r="G260" i="15"/>
  <c r="I260" i="15"/>
  <c r="E23" i="34"/>
  <c r="E34" i="34"/>
  <c r="A22" i="31"/>
  <c r="A34" i="31"/>
  <c r="A22" i="29"/>
  <c r="A34" i="29"/>
  <c r="A22" i="38"/>
  <c r="J6" i="39"/>
  <c r="J34" i="39"/>
  <c r="E16" i="39"/>
  <c r="E6" i="39"/>
  <c r="E34" i="39"/>
  <c r="J6" i="42"/>
  <c r="J34" i="42"/>
  <c r="H260" i="15"/>
  <c r="J6" i="34"/>
  <c r="J34" i="34"/>
  <c r="E6" i="37"/>
  <c r="E7" i="15"/>
  <c r="E23" i="35"/>
  <c r="E34" i="35"/>
  <c r="J6" i="25"/>
  <c r="J34" i="25"/>
  <c r="E16" i="21"/>
  <c r="J16" i="15"/>
  <c r="J6" i="15"/>
  <c r="J6" i="43"/>
  <c r="J34" i="43"/>
  <c r="E16" i="43"/>
  <c r="E6" i="43"/>
  <c r="E23" i="43"/>
  <c r="E34" i="43"/>
  <c r="J6" i="35"/>
  <c r="J34" i="35"/>
  <c r="E23" i="42"/>
  <c r="E34" i="42"/>
  <c r="E23" i="25"/>
  <c r="E34" i="25"/>
  <c r="B22" i="15"/>
  <c r="A22" i="39"/>
  <c r="A34" i="39"/>
  <c r="A22" i="25"/>
  <c r="A22" i="27"/>
  <c r="A22" i="33"/>
  <c r="A22" i="35"/>
  <c r="A22" i="40"/>
  <c r="A22" i="41"/>
  <c r="A22" i="42"/>
  <c r="A22" i="43"/>
  <c r="A22" i="47"/>
  <c r="A22" i="48"/>
  <c r="A22" i="15"/>
  <c r="A6" i="15"/>
  <c r="A260" i="15"/>
  <c r="A34" i="25"/>
  <c r="A34" i="33"/>
  <c r="J6" i="33"/>
  <c r="J34" i="33"/>
  <c r="E23" i="28"/>
  <c r="E34" i="28"/>
  <c r="J6" i="49"/>
  <c r="J34" i="49"/>
  <c r="E16" i="49"/>
  <c r="E6" i="49"/>
  <c r="E34" i="49"/>
  <c r="E10" i="15"/>
  <c r="A34" i="43"/>
  <c r="A34" i="35"/>
  <c r="A34" i="27"/>
  <c r="C34" i="25"/>
  <c r="C6" i="15"/>
  <c r="C260" i="15"/>
  <c r="A34" i="47"/>
  <c r="A34" i="41"/>
  <c r="E16" i="29"/>
  <c r="E6" i="29"/>
  <c r="E34" i="29"/>
  <c r="J6" i="29"/>
  <c r="J34" i="29"/>
  <c r="E23" i="45"/>
  <c r="E34" i="45"/>
  <c r="E23" i="46"/>
  <c r="E34" i="46"/>
  <c r="E23" i="37"/>
  <c r="J6" i="36"/>
  <c r="J34" i="36"/>
  <c r="J260" i="15"/>
  <c r="E16" i="15"/>
  <c r="E6" i="15"/>
  <c r="E6" i="21"/>
  <c r="E34" i="21"/>
  <c r="E34" i="37"/>
  <c r="E260" i="15"/>
</calcChain>
</file>

<file path=xl/comments1.xml><?xml version="1.0" encoding="utf-8"?>
<comments xmlns="http://schemas.openxmlformats.org/spreadsheetml/2006/main">
  <authors>
    <author>張瑋芩</author>
    <author>user</author>
  </authors>
  <commentList>
    <comment ref="C1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標楷體"/>
            <family val="4"/>
            <charset val="136"/>
          </rPr>
          <t>留意:是以編列「108年度預算」為範例，非今年(109年)。</t>
        </r>
      </text>
    </comment>
    <comment ref="E2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81"/>
            <rFont val="新細明體"/>
            <family val="1"/>
            <charset val="136"/>
          </rPr>
          <t>合計數要等於預算額度表的總合計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6" authorId="0" shapeId="0">
      <text>
        <r>
          <rPr>
            <sz val="12"/>
            <color indexed="81"/>
            <rFont val="標楷體"/>
            <family val="4"/>
            <charset val="136"/>
          </rPr>
          <t>sl,基金來源決算數須以彙總數為準,宜彙總後再行手動輸入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sfg</author>
  </authors>
  <commentList>
    <comment ref="I25" authorId="0" shapeId="0">
      <text>
        <r>
          <rPr>
            <b/>
            <sz val="9"/>
            <color indexed="81"/>
            <rFont val="新細明體"/>
            <family val="1"/>
            <charset val="136"/>
          </rPr>
          <t>sfg:</t>
        </r>
        <r>
          <rPr>
            <sz val="9"/>
            <color indexed="81"/>
            <rFont val="新細明體"/>
            <family val="1"/>
            <charset val="136"/>
          </rPr>
          <t xml:space="preserve">
含專任輔導教師線配80千元(分基金概算表歸再現負擔)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J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租金收入改到服務收入</t>
        </r>
      </text>
    </comment>
  </commentList>
</comments>
</file>

<file path=xl/sharedStrings.xml><?xml version="1.0" encoding="utf-8"?>
<sst xmlns="http://schemas.openxmlformats.org/spreadsheetml/2006/main" count="1726" uniqueCount="286">
  <si>
    <t>審查意見</t>
    <phoneticPr fontId="3" type="noConversion"/>
  </si>
  <si>
    <t>擬列數</t>
    <phoneticPr fontId="3" type="noConversion"/>
  </si>
  <si>
    <t>說明</t>
    <phoneticPr fontId="3" type="noConversion"/>
  </si>
  <si>
    <t>單位:新臺幣千元</t>
    <phoneticPr fontId="3" type="noConversion"/>
  </si>
  <si>
    <t>科目名稱</t>
    <phoneticPr fontId="3" type="noConversion"/>
  </si>
  <si>
    <t>縣長核定</t>
    <phoneticPr fontId="3" type="noConversion"/>
  </si>
  <si>
    <t>基金來源</t>
    <phoneticPr fontId="3" type="noConversion"/>
  </si>
  <si>
    <t>基金用途</t>
    <phoneticPr fontId="3" type="noConversion"/>
  </si>
  <si>
    <r>
      <t>本期賸餘</t>
    </r>
    <r>
      <rPr>
        <sz val="12"/>
        <rFont val="新細明體"/>
        <family val="1"/>
        <charset val="136"/>
      </rPr>
      <t>(</t>
    </r>
    <r>
      <rPr>
        <sz val="12"/>
        <rFont val="標楷體"/>
        <family val="4"/>
        <charset val="136"/>
      </rPr>
      <t>短絀</t>
    </r>
    <r>
      <rPr>
        <sz val="12"/>
        <rFont val="新細明體"/>
        <family val="1"/>
        <charset val="136"/>
      </rPr>
      <t>—)</t>
    </r>
    <phoneticPr fontId="3" type="noConversion"/>
  </si>
  <si>
    <t>主辦會計：</t>
    <phoneticPr fontId="3" type="noConversion"/>
  </si>
  <si>
    <t>機關長官：</t>
    <phoneticPr fontId="3" type="noConversion"/>
  </si>
  <si>
    <t>會費、捐助、補助、分攤、照護、救濟與交流活動費</t>
    <phoneticPr fontId="3" type="noConversion"/>
  </si>
  <si>
    <t>服務費用</t>
    <phoneticPr fontId="3" type="noConversion"/>
  </si>
  <si>
    <t>材料及用品費</t>
    <phoneticPr fontId="3" type="noConversion"/>
  </si>
  <si>
    <t>用人費用</t>
    <phoneticPr fontId="3" type="noConversion"/>
  </si>
  <si>
    <t>稅捐、規費(強制費)與繳庫</t>
    <phoneticPr fontId="3" type="noConversion"/>
  </si>
  <si>
    <t>購建固定資產、無形資產及長期投資</t>
    <phoneticPr fontId="3" type="noConversion"/>
  </si>
  <si>
    <t>科長：</t>
    <phoneticPr fontId="3" type="noConversion"/>
  </si>
  <si>
    <t>承辦人：</t>
    <phoneticPr fontId="3" type="noConversion"/>
  </si>
  <si>
    <t>勞務收入</t>
    <phoneticPr fontId="3" type="noConversion"/>
  </si>
  <si>
    <t>財產收入</t>
    <phoneticPr fontId="3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</si>
  <si>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</si>
  <si>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</si>
  <si>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</si>
  <si>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>其它</t>
    <phoneticPr fontId="3" type="noConversion"/>
  </si>
  <si>
    <t>基金名稱:花蓮縣地方教育發展基金-各級學校</t>
    <phoneticPr fontId="3" type="noConversion"/>
  </si>
  <si>
    <t>體育實驗高中</t>
    <phoneticPr fontId="3" type="noConversion"/>
  </si>
  <si>
    <t xml:space="preserve">國風國民中學 </t>
    <phoneticPr fontId="3" type="noConversion"/>
  </si>
  <si>
    <t>新城國民中學</t>
    <phoneticPr fontId="3" type="noConversion"/>
  </si>
  <si>
    <t>秀林國民中學</t>
    <phoneticPr fontId="3" type="noConversion"/>
  </si>
  <si>
    <t xml:space="preserve">自強國民中學 </t>
    <phoneticPr fontId="3" type="noConversion"/>
  </si>
  <si>
    <t>花崗國民中學</t>
    <phoneticPr fontId="3" type="noConversion"/>
  </si>
  <si>
    <t>美崙國民中學</t>
    <phoneticPr fontId="3" type="noConversion"/>
  </si>
  <si>
    <t xml:space="preserve">宜昌國民中學 </t>
    <phoneticPr fontId="3" type="noConversion"/>
  </si>
  <si>
    <t xml:space="preserve">化仁國民中學 </t>
    <phoneticPr fontId="3" type="noConversion"/>
  </si>
  <si>
    <t xml:space="preserve">吉安國中民學 </t>
    <phoneticPr fontId="3" type="noConversion"/>
  </si>
  <si>
    <t>平和國民中學</t>
    <phoneticPr fontId="3" type="noConversion"/>
  </si>
  <si>
    <t xml:space="preserve">壽豐國民中學 </t>
    <phoneticPr fontId="3" type="noConversion"/>
  </si>
  <si>
    <t>鳳林國民中學</t>
    <phoneticPr fontId="3" type="noConversion"/>
  </si>
  <si>
    <t>萬榮國民中學</t>
    <phoneticPr fontId="3" type="noConversion"/>
  </si>
  <si>
    <t>光復國民中學</t>
    <phoneticPr fontId="3" type="noConversion"/>
  </si>
  <si>
    <t>富源國民中學</t>
    <phoneticPr fontId="3" type="noConversion"/>
  </si>
  <si>
    <t>瑞穗國民中學</t>
    <phoneticPr fontId="3" type="noConversion"/>
  </si>
  <si>
    <t>三民國民中學</t>
    <phoneticPr fontId="3" type="noConversion"/>
  </si>
  <si>
    <t>玉里國民中學</t>
    <phoneticPr fontId="3" type="noConversion"/>
  </si>
  <si>
    <t>玉東國民中學</t>
    <phoneticPr fontId="3" type="noConversion"/>
  </si>
  <si>
    <t>富北國民中學</t>
    <phoneticPr fontId="3" type="noConversion"/>
  </si>
  <si>
    <t>富里國民中學</t>
    <phoneticPr fontId="3" type="noConversion"/>
  </si>
  <si>
    <t>豐濱國民中學</t>
    <phoneticPr fontId="3" type="noConversion"/>
  </si>
  <si>
    <t>東里國民中學</t>
    <phoneticPr fontId="3" type="noConversion"/>
  </si>
  <si>
    <t>南平中學</t>
    <phoneticPr fontId="3" type="noConversion"/>
  </si>
  <si>
    <t xml:space="preserve">豐濱國民中學 </t>
    <phoneticPr fontId="3" type="noConversion"/>
  </si>
  <si>
    <t>租金、償債與利息</t>
    <phoneticPr fontId="3" type="noConversion"/>
  </si>
  <si>
    <t>服務收入（場租.考試報名）</t>
    <phoneticPr fontId="3" type="noConversion"/>
  </si>
  <si>
    <t xml:space="preserve">玉里國民中學 </t>
    <phoneticPr fontId="3" type="noConversion"/>
  </si>
  <si>
    <t xml:space="preserve">宜昌國民中學 </t>
    <phoneticPr fontId="3" type="noConversion"/>
  </si>
  <si>
    <t xml:space="preserve">國風國民中學 </t>
    <phoneticPr fontId="3" type="noConversion"/>
  </si>
  <si>
    <t>其他收入</t>
    <phoneticPr fontId="3" type="noConversion"/>
  </si>
  <si>
    <t>其他收入</t>
    <phoneticPr fontId="3" type="noConversion"/>
  </si>
  <si>
    <t>科長：</t>
    <phoneticPr fontId="3" type="noConversion"/>
  </si>
  <si>
    <t>主辦會計：</t>
    <phoneticPr fontId="3" type="noConversion"/>
  </si>
  <si>
    <t>科長：</t>
    <phoneticPr fontId="3" type="noConversion"/>
  </si>
  <si>
    <t>科長：</t>
    <phoneticPr fontId="3" type="noConversion"/>
  </si>
  <si>
    <t>主辦會計：</t>
    <phoneticPr fontId="3" type="noConversion"/>
  </si>
  <si>
    <t>科長：</t>
    <phoneticPr fontId="3" type="noConversion"/>
  </si>
  <si>
    <t>主辦會計：</t>
    <phoneticPr fontId="3" type="noConversion"/>
  </si>
  <si>
    <t>科長：</t>
    <phoneticPr fontId="3" type="noConversion"/>
  </si>
  <si>
    <t>主辦會計：</t>
    <phoneticPr fontId="3" type="noConversion"/>
  </si>
  <si>
    <t>科長：</t>
    <phoneticPr fontId="3" type="noConversion"/>
  </si>
  <si>
    <t>主辦會計：</t>
    <phoneticPr fontId="3" type="noConversion"/>
  </si>
  <si>
    <t>本年度概算數與預算額數比較增減數</t>
    <phoneticPr fontId="3" type="noConversion"/>
  </si>
  <si>
    <t>增減原因說明</t>
    <phoneticPr fontId="3" type="noConversion"/>
  </si>
  <si>
    <t xml:space="preserve">合計 </t>
    <phoneticPr fontId="3" type="noConversion"/>
  </si>
  <si>
    <t>計畫型  補助款</t>
    <phoneticPr fontId="3" type="noConversion"/>
  </si>
  <si>
    <t>一般性  補助款</t>
    <phoneticPr fontId="3" type="noConversion"/>
  </si>
  <si>
    <t>收支對列</t>
    <phoneticPr fontId="3" type="noConversion"/>
  </si>
  <si>
    <t>縣配合款</t>
    <phoneticPr fontId="3" type="noConversion"/>
  </si>
  <si>
    <t>縣負擔</t>
    <phoneticPr fontId="3" type="noConversion"/>
  </si>
  <si>
    <t>科長：</t>
    <phoneticPr fontId="3" type="noConversion"/>
  </si>
  <si>
    <t>主辦會計：</t>
    <phoneticPr fontId="3" type="noConversion"/>
  </si>
  <si>
    <t>其他勞務收入</t>
    <phoneticPr fontId="3" type="noConversion"/>
  </si>
  <si>
    <t>其他勞務收入</t>
    <phoneticPr fontId="3" type="noConversion"/>
  </si>
  <si>
    <t>權利金收入</t>
    <phoneticPr fontId="3" type="noConversion"/>
  </si>
  <si>
    <t>權利金收入</t>
    <phoneticPr fontId="3" type="noConversion"/>
  </si>
  <si>
    <t>利息收入</t>
    <phoneticPr fontId="3" type="noConversion"/>
  </si>
  <si>
    <t>利息收入</t>
    <phoneticPr fontId="3" type="noConversion"/>
  </si>
  <si>
    <t>其他財產收入</t>
    <phoneticPr fontId="3" type="noConversion"/>
  </si>
  <si>
    <t>其他財產收入</t>
    <phoneticPr fontId="3" type="noConversion"/>
  </si>
  <si>
    <t>雜項收入</t>
    <phoneticPr fontId="3" type="noConversion"/>
  </si>
  <si>
    <t xml:space="preserve">  受贈收入</t>
    <phoneticPr fontId="3" type="noConversion"/>
  </si>
  <si>
    <t>預算數</t>
    <phoneticPr fontId="3" type="noConversion"/>
  </si>
  <si>
    <t>決算審定數</t>
    <phoneticPr fontId="3" type="noConversion"/>
  </si>
  <si>
    <t xml:space="preserve"> 財產處分收入</t>
    <phoneticPr fontId="29" type="noConversion"/>
  </si>
  <si>
    <t>租金收入</t>
    <phoneticPr fontId="29" type="noConversion"/>
  </si>
  <si>
    <t xml:space="preserve"> 租金收入</t>
    <phoneticPr fontId="29" type="noConversion"/>
  </si>
  <si>
    <t xml:space="preserve"> 租金收入</t>
    <phoneticPr fontId="29" type="noConversion"/>
  </si>
  <si>
    <t>服務收入（場租.考試報名）</t>
    <phoneticPr fontId="3" type="noConversion"/>
  </si>
  <si>
    <t>其他勞務收入</t>
    <phoneticPr fontId="3" type="noConversion"/>
  </si>
  <si>
    <t>權利金收入</t>
    <phoneticPr fontId="3" type="noConversion"/>
  </si>
  <si>
    <t>利息收入</t>
    <phoneticPr fontId="3" type="noConversion"/>
  </si>
  <si>
    <t>其他財產收入</t>
    <phoneticPr fontId="3" type="noConversion"/>
  </si>
  <si>
    <t>雜項收入</t>
    <phoneticPr fontId="3" type="noConversion"/>
  </si>
  <si>
    <t xml:space="preserve">鳳林國民中學 </t>
    <phoneticPr fontId="3" type="noConversion"/>
  </si>
  <si>
    <t>租金、償債與利息</t>
    <phoneticPr fontId="3" type="noConversion"/>
  </si>
  <si>
    <t>3.學校自有收入部份請自行填列，依向教育處填報資料</t>
    <phoneticPr fontId="29" type="noConversion"/>
  </si>
  <si>
    <t>各國民中學</t>
    <phoneticPr fontId="3" type="noConversion"/>
  </si>
  <si>
    <t xml:space="preserve"> 雜項收入</t>
    <phoneticPr fontId="3" type="noConversion"/>
  </si>
  <si>
    <t xml:space="preserve">東里國民中學 </t>
    <phoneticPr fontId="3" type="noConversion"/>
  </si>
  <si>
    <t>2.東里國中計畫型補助款額度：專任輔導教師720,000元、導師費36,000元</t>
    <phoneticPr fontId="29" type="noConversion"/>
  </si>
  <si>
    <t xml:space="preserve">XX國民中學 </t>
    <phoneticPr fontId="3" type="noConversion"/>
  </si>
  <si>
    <t>用人費用</t>
    <phoneticPr fontId="3" type="noConversion"/>
  </si>
  <si>
    <t>1.本概算編列是否符合共同性費用編列基準：符合</t>
  </si>
  <si>
    <t xml:space="preserve">美崙國民中學 </t>
    <phoneticPr fontId="3" type="noConversion"/>
  </si>
  <si>
    <t>基金名稱:花蓮縣地方教育發展基金-310美崙國中</t>
    <phoneticPr fontId="3" type="noConversion"/>
  </si>
  <si>
    <t xml:space="preserve">花崗國民中學 </t>
    <phoneticPr fontId="3" type="noConversion"/>
  </si>
  <si>
    <t>基金名稱:花蓮縣地方教育發展基金-311花崗國中</t>
    <phoneticPr fontId="3" type="noConversion"/>
  </si>
  <si>
    <t>基金名稱:花蓮縣地方教育發展基金-313自強國中</t>
    <phoneticPr fontId="3" type="noConversion"/>
  </si>
  <si>
    <t xml:space="preserve">新城國民中學 </t>
    <phoneticPr fontId="3" type="noConversion"/>
  </si>
  <si>
    <t>基金名稱:花蓮縣地方教育發展基金-316新城國中</t>
    <phoneticPr fontId="3" type="noConversion"/>
  </si>
  <si>
    <t>增減原因說明</t>
    <phoneticPr fontId="3" type="noConversion"/>
  </si>
  <si>
    <t>主辦會計：</t>
    <phoneticPr fontId="3" type="noConversion"/>
  </si>
  <si>
    <t>基金名稱:花蓮縣地方教育發展基金-318化仁國中</t>
    <phoneticPr fontId="3" type="noConversion"/>
  </si>
  <si>
    <t xml:space="preserve">吉安國民中學 </t>
    <phoneticPr fontId="3" type="noConversion"/>
  </si>
  <si>
    <t>基金名稱:花蓮縣地方教育發展基金-320吉安國中</t>
    <phoneticPr fontId="3" type="noConversion"/>
  </si>
  <si>
    <t>基金名稱:花蓮縣地方教育發展基金-325鳳林國中</t>
    <phoneticPr fontId="3" type="noConversion"/>
  </si>
  <si>
    <t xml:space="preserve">萬榮國民中學 </t>
    <phoneticPr fontId="3" type="noConversion"/>
  </si>
  <si>
    <t>基金名稱:花蓮縣地方教育發展基金-326萬榮國中</t>
    <phoneticPr fontId="3" type="noConversion"/>
  </si>
  <si>
    <t>基金來源</t>
    <phoneticPr fontId="3" type="noConversion"/>
  </si>
  <si>
    <t>勞務收入</t>
    <phoneticPr fontId="3" type="noConversion"/>
  </si>
  <si>
    <t>服務收入（場租.考試報名）</t>
    <phoneticPr fontId="3" type="noConversion"/>
  </si>
  <si>
    <t>其他勞務收入</t>
    <phoneticPr fontId="3" type="noConversion"/>
  </si>
  <si>
    <t>財產收入</t>
    <phoneticPr fontId="3" type="noConversion"/>
  </si>
  <si>
    <t>租金收入</t>
    <phoneticPr fontId="29" type="noConversion"/>
  </si>
  <si>
    <t xml:space="preserve"> 財產處分收入</t>
    <phoneticPr fontId="29" type="noConversion"/>
  </si>
  <si>
    <t>權利金收入</t>
    <phoneticPr fontId="3" type="noConversion"/>
  </si>
  <si>
    <t>利息收入</t>
    <phoneticPr fontId="3" type="noConversion"/>
  </si>
  <si>
    <t>其他財產收入</t>
    <phoneticPr fontId="3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</si>
  <si>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</si>
  <si>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</si>
  <si>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</si>
  <si>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>其他收入</t>
    <phoneticPr fontId="3" type="noConversion"/>
  </si>
  <si>
    <t xml:space="preserve">  受贈收入</t>
    <phoneticPr fontId="3" type="noConversion"/>
  </si>
  <si>
    <t>雜項收入</t>
    <phoneticPr fontId="3" type="noConversion"/>
  </si>
  <si>
    <t>基金用途</t>
    <phoneticPr fontId="3" type="noConversion"/>
  </si>
  <si>
    <t xml:space="preserve">光復國民中學 </t>
    <phoneticPr fontId="3" type="noConversion"/>
  </si>
  <si>
    <t>用人費用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</si>
  <si>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</si>
  <si>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</si>
  <si>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</si>
  <si>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稅捐、規費(強制費)與繳庫</t>
    <phoneticPr fontId="3" type="noConversion"/>
  </si>
  <si>
    <t>會費、捐助、補助、分攤、照護、救濟與交流活動費</t>
    <phoneticPr fontId="3" type="noConversion"/>
  </si>
  <si>
    <t>其它</t>
    <phoneticPr fontId="3" type="noConversion"/>
  </si>
  <si>
    <t>購建固定資產、無形資產及長期投資</t>
    <phoneticPr fontId="3" type="noConversion"/>
  </si>
  <si>
    <r>
      <t>本期賸餘</t>
    </r>
    <r>
      <rPr>
        <sz val="12"/>
        <rFont val="新細明體"/>
        <family val="1"/>
        <charset val="136"/>
      </rPr>
      <t>(</t>
    </r>
    <r>
      <rPr>
        <sz val="12"/>
        <rFont val="標楷體"/>
        <family val="4"/>
        <charset val="136"/>
      </rPr>
      <t>短絀</t>
    </r>
    <r>
      <rPr>
        <sz val="12"/>
        <rFont val="新細明體"/>
        <family val="1"/>
        <charset val="136"/>
      </rPr>
      <t>—)</t>
    </r>
    <phoneticPr fontId="3" type="noConversion"/>
  </si>
  <si>
    <t>基金名稱:花蓮縣地方教育發展基金-327光復國中</t>
    <phoneticPr fontId="3" type="noConversion"/>
  </si>
  <si>
    <t>基金名稱:花蓮縣地方教育發展基金-329瑞穗國中</t>
    <phoneticPr fontId="3" type="noConversion"/>
  </si>
  <si>
    <t xml:space="preserve"> 租金收入</t>
    <phoneticPr fontId="29" type="noConversion"/>
  </si>
  <si>
    <t xml:space="preserve">瑞穗國民中學 </t>
    <phoneticPr fontId="3" type="noConversion"/>
  </si>
  <si>
    <t xml:space="preserve">XX國民中學 </t>
    <phoneticPr fontId="3" type="noConversion"/>
  </si>
  <si>
    <t>基金名稱:花蓮縣地方教育發展基金-330三民國中</t>
    <phoneticPr fontId="3" type="noConversion"/>
  </si>
  <si>
    <t xml:space="preserve">富北國民中學 </t>
    <phoneticPr fontId="3" type="noConversion"/>
  </si>
  <si>
    <t>基金名稱:花蓮縣地方教育發展基金-334富北國中</t>
    <phoneticPr fontId="3" type="noConversion"/>
  </si>
  <si>
    <t>基金來源</t>
    <phoneticPr fontId="3" type="noConversion"/>
  </si>
  <si>
    <t>勞務收入</t>
    <phoneticPr fontId="3" type="noConversion"/>
  </si>
  <si>
    <t>其他勞務收入</t>
    <phoneticPr fontId="3" type="noConversion"/>
  </si>
  <si>
    <t>財產收入</t>
    <phoneticPr fontId="3" type="noConversion"/>
  </si>
  <si>
    <t xml:space="preserve"> 財產處分收入</t>
    <phoneticPr fontId="29" type="noConversion"/>
  </si>
  <si>
    <t>其他財產收入</t>
    <phoneticPr fontId="3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</si>
  <si>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</si>
  <si>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</si>
  <si>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</si>
  <si>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 xml:space="preserve">  受贈收入</t>
    <phoneticPr fontId="3" type="noConversion"/>
  </si>
  <si>
    <t>基金用途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</si>
  <si>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</si>
  <si>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</si>
  <si>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</si>
  <si>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稅捐、規費(強制費)與繳庫</t>
    <phoneticPr fontId="3" type="noConversion"/>
  </si>
  <si>
    <t>會費、捐助、補助、分攤、照護、救濟與交流活動費</t>
    <phoneticPr fontId="3" type="noConversion"/>
  </si>
  <si>
    <t>其它</t>
    <phoneticPr fontId="3" type="noConversion"/>
  </si>
  <si>
    <t>購建固定資產、無形資產及長期投資</t>
    <phoneticPr fontId="3" type="noConversion"/>
  </si>
  <si>
    <r>
      <t>本期賸餘</t>
    </r>
    <r>
      <rPr>
        <sz val="12"/>
        <rFont val="新細明體"/>
        <family val="1"/>
        <charset val="136"/>
      </rPr>
      <t>(</t>
    </r>
    <r>
      <rPr>
        <sz val="12"/>
        <rFont val="標楷體"/>
        <family val="4"/>
        <charset val="136"/>
      </rPr>
      <t>短絀</t>
    </r>
    <r>
      <rPr>
        <sz val="12"/>
        <rFont val="新細明體"/>
        <family val="1"/>
        <charset val="136"/>
      </rPr>
      <t>—)</t>
    </r>
    <phoneticPr fontId="3" type="noConversion"/>
  </si>
  <si>
    <t>基金名稱:花蓮縣地方教育發展基金-317宜昌國中</t>
    <phoneticPr fontId="3" type="noConversion"/>
  </si>
  <si>
    <t>基金名稱:花蓮縣地方教育發展基金-337東里國中</t>
    <phoneticPr fontId="3" type="noConversion"/>
  </si>
  <si>
    <t>勞務收入</t>
    <phoneticPr fontId="3" type="noConversion"/>
  </si>
  <si>
    <t>服務收入（場租.考試報名）</t>
    <phoneticPr fontId="3" type="noConversion"/>
  </si>
  <si>
    <t>其他勞務收入</t>
    <phoneticPr fontId="3" type="noConversion"/>
  </si>
  <si>
    <t>財產收入</t>
    <phoneticPr fontId="3" type="noConversion"/>
  </si>
  <si>
    <t xml:space="preserve"> 租金收入</t>
    <phoneticPr fontId="29" type="noConversion"/>
  </si>
  <si>
    <t xml:space="preserve"> 財產處分收入</t>
    <phoneticPr fontId="29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</si>
  <si>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</si>
  <si>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</si>
  <si>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</si>
  <si>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>其他收入</t>
    <phoneticPr fontId="3" type="noConversion"/>
  </si>
  <si>
    <t xml:space="preserve">  受贈收入</t>
    <phoneticPr fontId="3" type="noConversion"/>
  </si>
  <si>
    <t>雜項收入</t>
    <phoneticPr fontId="3" type="noConversion"/>
  </si>
  <si>
    <t>基金用途</t>
    <phoneticPr fontId="3" type="noConversion"/>
  </si>
  <si>
    <t xml:space="preserve">玉東國民中學 </t>
    <phoneticPr fontId="3" type="noConversion"/>
  </si>
  <si>
    <t>用人費用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</si>
  <si>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</si>
  <si>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</si>
  <si>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</si>
  <si>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稅捐、規費(強制費)與繳庫</t>
    <phoneticPr fontId="3" type="noConversion"/>
  </si>
  <si>
    <t>會費、捐助、補助、分攤、照護、救濟與交流活動費</t>
    <phoneticPr fontId="3" type="noConversion"/>
  </si>
  <si>
    <t>其它</t>
    <phoneticPr fontId="3" type="noConversion"/>
  </si>
  <si>
    <t>購建固定資產、無形資產及長期投資</t>
    <phoneticPr fontId="3" type="noConversion"/>
  </si>
  <si>
    <r>
      <t>本期賸餘</t>
    </r>
    <r>
      <rPr>
        <sz val="12"/>
        <rFont val="新細明體"/>
        <family val="1"/>
        <charset val="136"/>
      </rPr>
      <t>(</t>
    </r>
    <r>
      <rPr>
        <sz val="12"/>
        <rFont val="標楷體"/>
        <family val="4"/>
        <charset val="136"/>
      </rPr>
      <t>短絀</t>
    </r>
    <r>
      <rPr>
        <sz val="12"/>
        <rFont val="新細明體"/>
        <family val="1"/>
        <charset val="136"/>
      </rPr>
      <t>—)</t>
    </r>
    <phoneticPr fontId="3" type="noConversion"/>
  </si>
  <si>
    <t>基金來源</t>
    <phoneticPr fontId="3" type="noConversion"/>
  </si>
  <si>
    <t>勞務收入</t>
    <phoneticPr fontId="3" type="noConversion"/>
  </si>
  <si>
    <t>服務收入（場租.考試報名）</t>
    <phoneticPr fontId="3" type="noConversion"/>
  </si>
  <si>
    <t>其他勞務收入</t>
    <phoneticPr fontId="3" type="noConversion"/>
  </si>
  <si>
    <t>財產收入</t>
    <phoneticPr fontId="3" type="noConversion"/>
  </si>
  <si>
    <t xml:space="preserve"> 租金收入</t>
    <phoneticPr fontId="29" type="noConversion"/>
  </si>
  <si>
    <t xml:space="preserve"> 財產處分收入</t>
    <phoneticPr fontId="29" type="noConversion"/>
  </si>
  <si>
    <t>權利金收入</t>
    <phoneticPr fontId="3" type="noConversion"/>
  </si>
  <si>
    <t>利息收入</t>
    <phoneticPr fontId="3" type="noConversion"/>
  </si>
  <si>
    <t>其他財產收入</t>
    <phoneticPr fontId="3" type="noConversion"/>
  </si>
  <si>
    <t>縣庫撥款收入</t>
    <phoneticPr fontId="3" type="noConversion"/>
  </si>
  <si>
    <t>教學收入</t>
    <phoneticPr fontId="3" type="noConversion"/>
  </si>
  <si>
    <t>學雜費收入</t>
    <phoneticPr fontId="3" type="noConversion"/>
  </si>
  <si>
    <t>其他收入</t>
    <phoneticPr fontId="3" type="noConversion"/>
  </si>
  <si>
    <t xml:space="preserve">  受贈收入</t>
    <phoneticPr fontId="3" type="noConversion"/>
  </si>
  <si>
    <t>雜項收入</t>
    <phoneticPr fontId="3" type="noConversion"/>
  </si>
  <si>
    <t>基金用途</t>
    <phoneticPr fontId="3" type="noConversion"/>
  </si>
  <si>
    <t xml:space="preserve">富源國民中學 </t>
    <phoneticPr fontId="3" type="noConversion"/>
  </si>
  <si>
    <t>用人費用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</si>
  <si>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</si>
  <si>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</si>
  <si>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</si>
  <si>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稅捐、規費(強制費)與繳庫</t>
    <phoneticPr fontId="3" type="noConversion"/>
  </si>
  <si>
    <t>會費、捐助、補助、分攤、照護、救濟與交流活動費</t>
    <phoneticPr fontId="3" type="noConversion"/>
  </si>
  <si>
    <t>其它</t>
    <phoneticPr fontId="3" type="noConversion"/>
  </si>
  <si>
    <t>購建固定資產、無形資產及長期投資</t>
    <phoneticPr fontId="3" type="noConversion"/>
  </si>
  <si>
    <r>
      <t>本期賸餘</t>
    </r>
    <r>
      <rPr>
        <sz val="12"/>
        <rFont val="新細明體"/>
        <family val="1"/>
        <charset val="136"/>
      </rPr>
      <t>(</t>
    </r>
    <r>
      <rPr>
        <sz val="12"/>
        <rFont val="標楷體"/>
        <family val="4"/>
        <charset val="136"/>
      </rPr>
      <t>短絀</t>
    </r>
    <r>
      <rPr>
        <sz val="12"/>
        <rFont val="新細明體"/>
        <family val="1"/>
        <charset val="136"/>
      </rPr>
      <t>—)</t>
    </r>
    <phoneticPr fontId="3" type="noConversion"/>
  </si>
  <si>
    <t>基金名稱:花蓮縣地方教育發展基金-328富源國中</t>
    <phoneticPr fontId="3" type="noConversion"/>
  </si>
  <si>
    <t>基金來源</t>
    <phoneticPr fontId="3" type="noConversion"/>
  </si>
  <si>
    <t>勞務收入</t>
    <phoneticPr fontId="3" type="noConversion"/>
  </si>
  <si>
    <t>服務收入（場租.考試報名）</t>
    <phoneticPr fontId="3" type="noConversion"/>
  </si>
  <si>
    <t>其他勞務收入</t>
    <phoneticPr fontId="3" type="noConversion"/>
  </si>
  <si>
    <t>基金名稱:花蓮縣地方教育發展基金-312國風國中</t>
    <phoneticPr fontId="3" type="noConversion"/>
  </si>
  <si>
    <t xml:space="preserve">平和國民中學 </t>
    <phoneticPr fontId="3" type="noConversion"/>
  </si>
  <si>
    <t>基金名稱:花蓮縣地方教育發展基金-321平和國中</t>
    <phoneticPr fontId="3" type="noConversion"/>
  </si>
  <si>
    <t xml:space="preserve">體育高中 </t>
    <phoneticPr fontId="3" type="noConversion"/>
  </si>
  <si>
    <t xml:space="preserve">南平中學 </t>
    <phoneticPr fontId="3" type="noConversion"/>
  </si>
  <si>
    <t>基金名稱:花蓮縣地方教育發展基金-338南平中學</t>
    <phoneticPr fontId="3" type="noConversion"/>
  </si>
  <si>
    <t>基金名稱:花蓮縣地方教育發展基金-336豐濱國中</t>
    <phoneticPr fontId="3" type="noConversion"/>
  </si>
  <si>
    <t>基金名稱:花蓮縣地方教育發展基金-333玉東國中</t>
    <phoneticPr fontId="3" type="noConversion"/>
  </si>
  <si>
    <t>基金名稱:花蓮縣地方教育發展基金-332玉里國中</t>
    <phoneticPr fontId="3" type="noConversion"/>
  </si>
  <si>
    <t>基金名稱:花蓮縣地方教育發展基金-322壽豐國中</t>
    <phoneticPr fontId="3" type="noConversion"/>
  </si>
  <si>
    <t>基金名稱:花蓮縣地方教育發展基金-800體育高中</t>
    <phoneticPr fontId="3" type="noConversion"/>
  </si>
  <si>
    <t>基金名稱:花蓮縣地方教育發展基金-315秀林國中</t>
    <phoneticPr fontId="3" type="noConversion"/>
  </si>
  <si>
    <t xml:space="preserve">富里國民中學 </t>
    <phoneticPr fontId="3" type="noConversion"/>
  </si>
  <si>
    <t>基金名稱:花蓮縣地方教育發展基金-335富里國中</t>
    <phoneticPr fontId="3" type="noConversion"/>
  </si>
  <si>
    <t xml:space="preserve">XX國民中學 </t>
    <phoneticPr fontId="3" type="noConversion"/>
  </si>
  <si>
    <t>4.黃色欄位登打數字，其餘欄位均不用登打，並請切勿任意更動欄位</t>
    <phoneticPr fontId="29" type="noConversion"/>
  </si>
  <si>
    <t>以前年度賸餘</t>
    <phoneticPr fontId="3" type="noConversion"/>
  </si>
  <si>
    <t>以前年度賸餘</t>
    <phoneticPr fontId="3" type="noConversion"/>
  </si>
  <si>
    <t>依107學年度員額編制表設算學校經費</t>
    <phoneticPr fontId="3" type="noConversion"/>
  </si>
  <si>
    <t>106年度</t>
    <phoneticPr fontId="3" type="noConversion"/>
  </si>
  <si>
    <t>107年度預算額度</t>
    <phoneticPr fontId="3" type="noConversion"/>
  </si>
  <si>
    <t>以前年度賸餘</t>
    <phoneticPr fontId="3" type="noConversion"/>
  </si>
  <si>
    <t>108年概算數</t>
    <phoneticPr fontId="3" type="noConversion"/>
  </si>
  <si>
    <t>2.本概算除1.外之編列是否符合108年度總預算附屬單位預算編製手冊-「共同項目編列作業規範」：符合</t>
    <phoneticPr fontId="3" type="noConversion"/>
  </si>
  <si>
    <t>依107學年度員額編制表設算學校經費</t>
    <phoneticPr fontId="3" type="noConversion"/>
  </si>
  <si>
    <t>3.「108年度基金來源預算總表」內，自有收入及收支對列：1,000元</t>
    <phoneticPr fontId="29" type="noConversion"/>
  </si>
  <si>
    <t>4.「108年度基金來源預算總表」內，租金收入、其他財產收入(各校自行核算)等全數列為服務收入</t>
    <phoneticPr fontId="29" type="noConversion"/>
  </si>
  <si>
    <t>1.東里國中108年預算總額度18,485,000元(詳見108年度體中、國中概算額度表)</t>
    <phoneticPr fontId="29" type="noConversion"/>
  </si>
  <si>
    <t>花蓮縣109年度概算審查意見書(附屬單位預算)</t>
    <phoneticPr fontId="3" type="noConversion"/>
  </si>
  <si>
    <t>用人費用</t>
  </si>
  <si>
    <t>服務費用</t>
  </si>
  <si>
    <t>材料及用品費</t>
  </si>
  <si>
    <t>租金、償債與利息</t>
  </si>
  <si>
    <t>稅捐、規費(強制費)與繳庫</t>
  </si>
  <si>
    <t>會費、捐助、補助、分攤、照護、救濟與交流活動費</t>
  </si>
  <si>
    <t>其它</t>
  </si>
  <si>
    <t>購建固定資產、無形資產及長期投資</t>
  </si>
  <si>
    <t>各國高中合計</t>
    <phoneticPr fontId="3" type="noConversion"/>
  </si>
  <si>
    <t>現金撥款 25,635,653+ 107年度賸餘7,332,847+ 計-專輔(9成補助) 720,000+計-導師 48,000 + 健康檢查10,500+縣配合80,000+收支對列31,000+自有財源129,000=33,987,000</t>
    <phoneticPr fontId="29" type="noConversion"/>
  </si>
  <si>
    <r>
      <t>花蓮縣</t>
    </r>
    <r>
      <rPr>
        <sz val="20"/>
        <color indexed="10"/>
        <rFont val="標楷體"/>
        <family val="4"/>
        <charset val="136"/>
      </rPr>
      <t>108年度</t>
    </r>
    <r>
      <rPr>
        <sz val="20"/>
        <rFont val="標楷體"/>
        <family val="4"/>
        <charset val="136"/>
      </rPr>
      <t>概算審查意見書(附屬單位預算)</t>
    </r>
    <phoneticPr fontId="3" type="noConversion"/>
  </si>
  <si>
    <t>5.「黃色及灰色」欄位登打數字，其餘欄位均不用登打，並請切勿任意更動欄位</t>
    <phoneticPr fontId="29" type="noConversion"/>
  </si>
  <si>
    <t>109年度預算額度</t>
    <phoneticPr fontId="3" type="noConversion"/>
  </si>
  <si>
    <t>108年度</t>
    <phoneticPr fontId="3" type="noConversion"/>
  </si>
  <si>
    <t>110年概算數</t>
    <phoneticPr fontId="3" type="noConversion"/>
  </si>
  <si>
    <t>花蓮縣110年度概算審查意見書(附屬單位預算)</t>
    <phoneticPr fontId="3" type="noConversion"/>
  </si>
  <si>
    <t>6.本表不用核章，於109年8月26日(星期三)下班前傳送電子檔至max1984@hl.gov.tw</t>
    <phoneticPr fontId="29" type="noConversion"/>
  </si>
  <si>
    <t>1.各校110年預算總額請參考「110年國高中基金用途額度表」</t>
    <phoneticPr fontId="29" type="noConversion"/>
  </si>
  <si>
    <t>2.涉及計畫型補助及一般性補助經費請參考「110年國高中基金來源分析表」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</si>
</sst>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(* #,##0.00_);_(* \(#,##0.00\);_(* &quot;-&quot;??_);_(@_)"/>
    <numFmt numFmtId="177" formatCode="#,##0_ "/>
    <numFmt numFmtId="178" formatCode="_(* #,##0_);_(* \(#,##0\);_(* &quot;-&quot;??_);_(@_)"/>
    <numFmt numFmtId="179" formatCode="General_)"/>
    <numFmt numFmtId="180" formatCode="0.00_)"/>
    <numFmt numFmtId="181" formatCode="#,##0_);[Red]\(#,##0\)"/>
  </numFmts>
  <fonts count="60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1"/>
      <name val="Times New Roman"/>
      <family val="1"/>
    </font>
    <font>
      <sz val="12"/>
      <name val="Courier"/>
      <family val="3"/>
    </font>
    <font>
      <b/>
      <i/>
      <sz val="16"/>
      <name val="Helv"/>
      <family val="2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sz val="16"/>
      <name val="標楷體"/>
      <family val="4"/>
      <charset val="136"/>
    </font>
    <font>
      <b/>
      <sz val="16"/>
      <color indexed="20"/>
      <name val="標楷體"/>
      <family val="4"/>
      <charset val="136"/>
    </font>
    <font>
      <b/>
      <sz val="12"/>
      <color indexed="20"/>
      <name val="Times New Roman"/>
      <family val="1"/>
    </font>
    <font>
      <b/>
      <sz val="12"/>
      <color indexed="20"/>
      <name val="標楷體"/>
      <family val="4"/>
      <charset val="136"/>
    </font>
    <font>
      <b/>
      <sz val="16"/>
      <color indexed="10"/>
      <name val="標楷體"/>
      <family val="4"/>
      <charset val="136"/>
    </font>
    <font>
      <b/>
      <sz val="12"/>
      <color indexed="10"/>
      <name val="Times New Roman"/>
      <family val="1"/>
    </font>
    <font>
      <b/>
      <sz val="11"/>
      <color indexed="10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81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81"/>
      <name val="新細明體"/>
      <family val="1"/>
      <charset val="136"/>
    </font>
    <font>
      <sz val="16"/>
      <color indexed="20"/>
      <name val="標楷體"/>
      <family val="4"/>
      <charset val="136"/>
    </font>
    <font>
      <sz val="12"/>
      <color indexed="20"/>
      <name val="標楷體"/>
      <family val="4"/>
      <charset val="136"/>
    </font>
    <font>
      <sz val="12"/>
      <color indexed="10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20"/>
      <color indexed="10"/>
      <name val="標楷體"/>
      <family val="4"/>
      <charset val="136"/>
    </font>
    <font>
      <sz val="16"/>
      <color indexed="8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2"/>
      <color rgb="FFFF0000"/>
      <name val="Times New Roman"/>
      <family val="1"/>
    </font>
    <font>
      <b/>
      <sz val="16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177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38" fontId="5" fillId="0" borderId="0" applyBorder="0" applyAlignment="0"/>
    <xf numFmtId="179" fontId="6" fillId="16" borderId="1" applyNumberFormat="0" applyFont="0" applyFill="0" applyBorder="0">
      <alignment horizontal="center" vertical="center"/>
    </xf>
    <xf numFmtId="180" fontId="7" fillId="0" borderId="0"/>
    <xf numFmtId="0" fontId="8" fillId="0" borderId="0"/>
    <xf numFmtId="0" fontId="16" fillId="0" borderId="0"/>
    <xf numFmtId="0" fontId="16" fillId="0" borderId="0"/>
    <xf numFmtId="176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8" borderId="3" applyNumberFormat="0" applyAlignment="0" applyProtection="0">
      <alignment vertical="center"/>
    </xf>
    <xf numFmtId="42" fontId="1" fillId="0" borderId="0" applyFont="0" applyFill="0" applyBorder="0" applyAlignment="0" applyProtection="0"/>
    <xf numFmtId="0" fontId="15" fillId="0" borderId="4" applyNumberFormat="0" applyFill="0" applyAlignment="0" applyProtection="0">
      <alignment vertical="center"/>
    </xf>
    <xf numFmtId="0" fontId="16" fillId="19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95">
    <xf numFmtId="177" fontId="0" fillId="0" borderId="0" xfId="0"/>
    <xf numFmtId="0" fontId="2" fillId="0" borderId="0" xfId="24" applyFont="1"/>
    <xf numFmtId="0" fontId="2" fillId="0" borderId="0" xfId="24" applyFont="1" applyAlignment="1">
      <alignment horizontal="left"/>
    </xf>
    <xf numFmtId="0" fontId="2" fillId="0" borderId="0" xfId="24" applyFont="1" applyAlignment="1">
      <alignment horizontal="center"/>
    </xf>
    <xf numFmtId="0" fontId="2" fillId="0" borderId="1" xfId="24" applyFont="1" applyBorder="1" applyAlignment="1">
      <alignment vertical="center" wrapText="1"/>
    </xf>
    <xf numFmtId="0" fontId="2" fillId="0" borderId="1" xfId="24" applyFont="1" applyBorder="1" applyAlignment="1">
      <alignment vertical="center"/>
    </xf>
    <xf numFmtId="3" fontId="28" fillId="0" borderId="1" xfId="26" applyNumberFormat="1" applyFont="1" applyBorder="1" applyAlignment="1">
      <alignment vertical="center"/>
    </xf>
    <xf numFmtId="0" fontId="2" fillId="25" borderId="1" xfId="24" applyFont="1" applyFill="1" applyBorder="1" applyAlignment="1">
      <alignment vertical="center"/>
    </xf>
    <xf numFmtId="178" fontId="2" fillId="0" borderId="1" xfId="26" applyNumberFormat="1" applyFont="1" applyBorder="1"/>
    <xf numFmtId="178" fontId="2" fillId="0" borderId="1" xfId="26" applyNumberFormat="1" applyFont="1" applyBorder="1" applyAlignment="1">
      <alignment vertical="top"/>
    </xf>
    <xf numFmtId="178" fontId="2" fillId="0" borderId="1" xfId="26" applyNumberFormat="1" applyFont="1" applyBorder="1" applyAlignment="1">
      <alignment vertical="center"/>
    </xf>
    <xf numFmtId="178" fontId="28" fillId="0" borderId="1" xfId="26" applyNumberFormat="1" applyFont="1" applyBorder="1"/>
    <xf numFmtId="0" fontId="31" fillId="0" borderId="0" xfId="24" applyFont="1"/>
    <xf numFmtId="0" fontId="2" fillId="26" borderId="1" xfId="24" applyFont="1" applyFill="1" applyBorder="1" applyAlignment="1">
      <alignment horizontal="left" vertical="center" indent="1"/>
    </xf>
    <xf numFmtId="0" fontId="2" fillId="27" borderId="1" xfId="24" applyFont="1" applyFill="1" applyBorder="1" applyAlignment="1">
      <alignment horizontal="left" vertical="center" indent="2"/>
    </xf>
    <xf numFmtId="0" fontId="2" fillId="27" borderId="1" xfId="24" applyFont="1" applyFill="1" applyBorder="1" applyAlignment="1">
      <alignment horizontal="left" vertical="center" wrapText="1" indent="2"/>
    </xf>
    <xf numFmtId="3" fontId="9" fillId="0" borderId="1" xfId="26" applyNumberFormat="1" applyFont="1" applyBorder="1" applyAlignment="1">
      <alignment vertical="center"/>
    </xf>
    <xf numFmtId="41" fontId="16" fillId="25" borderId="1" xfId="24" applyNumberFormat="1" applyFont="1" applyFill="1" applyBorder="1" applyAlignment="1">
      <alignment vertical="center"/>
    </xf>
    <xf numFmtId="41" fontId="16" fillId="0" borderId="1" xfId="24" applyNumberFormat="1" applyFont="1" applyBorder="1" applyAlignment="1">
      <alignment vertical="center"/>
    </xf>
    <xf numFmtId="41" fontId="9" fillId="26" borderId="1" xfId="26" applyNumberFormat="1" applyFont="1" applyFill="1" applyBorder="1" applyAlignment="1">
      <alignment vertical="center"/>
    </xf>
    <xf numFmtId="41" fontId="9" fillId="27" borderId="1" xfId="26" applyNumberFormat="1" applyFont="1" applyFill="1" applyBorder="1" applyAlignment="1">
      <alignment vertical="center"/>
    </xf>
    <xf numFmtId="41" fontId="16" fillId="26" borderId="1" xfId="24" applyNumberFormat="1" applyFont="1" applyFill="1" applyBorder="1" applyAlignment="1">
      <alignment vertical="center"/>
    </xf>
    <xf numFmtId="177" fontId="4" fillId="0" borderId="1" xfId="0" applyFont="1" applyBorder="1" applyAlignment="1">
      <alignment horizontal="left" vertical="top" wrapText="1"/>
    </xf>
    <xf numFmtId="178" fontId="2" fillId="0" borderId="11" xfId="26" applyNumberFormat="1" applyFont="1" applyBorder="1" applyAlignment="1">
      <alignment vertical="center"/>
    </xf>
    <xf numFmtId="178" fontId="2" fillId="0" borderId="12" xfId="26" applyNumberFormat="1" applyFont="1" applyBorder="1" applyAlignment="1">
      <alignment vertical="center"/>
    </xf>
    <xf numFmtId="178" fontId="2" fillId="0" borderId="11" xfId="26" applyNumberFormat="1" applyFont="1" applyBorder="1" applyAlignment="1"/>
    <xf numFmtId="178" fontId="2" fillId="0" borderId="12" xfId="26" applyNumberFormat="1" applyFont="1" applyBorder="1" applyAlignment="1"/>
    <xf numFmtId="177" fontId="9" fillId="0" borderId="1" xfId="26" applyNumberFormat="1" applyFont="1" applyBorder="1" applyAlignment="1">
      <alignment vertical="center"/>
    </xf>
    <xf numFmtId="0" fontId="2" fillId="0" borderId="1" xfId="24" applyFont="1" applyBorder="1" applyAlignment="1">
      <alignment horizontal="left" vertical="center" indent="1"/>
    </xf>
    <xf numFmtId="41" fontId="16" fillId="16" borderId="1" xfId="24" applyNumberFormat="1" applyFont="1" applyFill="1" applyBorder="1" applyAlignment="1">
      <alignment vertical="center"/>
    </xf>
    <xf numFmtId="49" fontId="16" fillId="0" borderId="1" xfId="24" applyNumberFormat="1" applyFont="1" applyFill="1" applyBorder="1" applyAlignment="1">
      <alignment horizontal="left" vertical="center" shrinkToFit="1"/>
    </xf>
    <xf numFmtId="0" fontId="2" fillId="28" borderId="1" xfId="24" applyFont="1" applyFill="1" applyBorder="1" applyAlignment="1">
      <alignment vertical="center"/>
    </xf>
    <xf numFmtId="41" fontId="16" fillId="28" borderId="1" xfId="24" applyNumberFormat="1" applyFont="1" applyFill="1" applyBorder="1" applyAlignment="1">
      <alignment vertical="center"/>
    </xf>
    <xf numFmtId="177" fontId="9" fillId="16" borderId="1" xfId="26" applyNumberFormat="1" applyFont="1" applyFill="1" applyBorder="1" applyAlignment="1">
      <alignment vertical="center"/>
    </xf>
    <xf numFmtId="41" fontId="32" fillId="28" borderId="1" xfId="24" applyNumberFormat="1" applyFont="1" applyFill="1" applyBorder="1" applyAlignment="1">
      <alignment vertical="center"/>
    </xf>
    <xf numFmtId="41" fontId="33" fillId="28" borderId="1" xfId="24" applyNumberFormat="1" applyFont="1" applyFill="1" applyBorder="1" applyAlignment="1">
      <alignment vertical="center"/>
    </xf>
    <xf numFmtId="41" fontId="32" fillId="25" borderId="1" xfId="24" applyNumberFormat="1" applyFont="1" applyFill="1" applyBorder="1" applyAlignment="1">
      <alignment vertical="center"/>
    </xf>
    <xf numFmtId="41" fontId="16" fillId="29" borderId="1" xfId="24" applyNumberFormat="1" applyFont="1" applyFill="1" applyBorder="1" applyAlignment="1">
      <alignment vertical="center"/>
    </xf>
    <xf numFmtId="0" fontId="2" fillId="29" borderId="1" xfId="24" applyFont="1" applyFill="1" applyBorder="1" applyAlignment="1">
      <alignment vertical="center"/>
    </xf>
    <xf numFmtId="41" fontId="26" fillId="25" borderId="1" xfId="24" applyNumberFormat="1" applyFont="1" applyFill="1" applyBorder="1" applyAlignment="1">
      <alignment vertical="center"/>
    </xf>
    <xf numFmtId="0" fontId="34" fillId="0" borderId="0" xfId="24" applyFont="1"/>
    <xf numFmtId="0" fontId="35" fillId="0" borderId="0" xfId="24" applyFont="1"/>
    <xf numFmtId="0" fontId="37" fillId="0" borderId="0" xfId="24" applyFont="1"/>
    <xf numFmtId="0" fontId="2" fillId="0" borderId="0" xfId="24" applyFont="1" applyAlignment="1">
      <alignment shrinkToFit="1"/>
    </xf>
    <xf numFmtId="41" fontId="16" fillId="26" borderId="1" xfId="24" applyNumberFormat="1" applyFont="1" applyFill="1" applyBorder="1" applyAlignment="1">
      <alignment vertical="center" shrinkToFit="1"/>
    </xf>
    <xf numFmtId="41" fontId="16" fillId="0" borderId="1" xfId="24" applyNumberFormat="1" applyFont="1" applyBorder="1" applyAlignment="1">
      <alignment vertical="center" shrinkToFit="1"/>
    </xf>
    <xf numFmtId="0" fontId="2" fillId="0" borderId="0" xfId="24" applyFont="1" applyAlignment="1">
      <alignment horizontal="left" shrinkToFit="1"/>
    </xf>
    <xf numFmtId="41" fontId="40" fillId="25" borderId="1" xfId="24" applyNumberFormat="1" applyFont="1" applyFill="1" applyBorder="1" applyAlignment="1">
      <alignment vertical="center"/>
    </xf>
    <xf numFmtId="41" fontId="16" fillId="0" borderId="1" xfId="24" applyNumberFormat="1" applyFont="1" applyFill="1" applyBorder="1" applyAlignment="1">
      <alignment vertical="center"/>
    </xf>
    <xf numFmtId="0" fontId="31" fillId="0" borderId="0" xfId="24" applyFont="1" applyAlignment="1">
      <alignment shrinkToFit="1"/>
    </xf>
    <xf numFmtId="0" fontId="2" fillId="0" borderId="1" xfId="24" applyFont="1" applyFill="1" applyBorder="1" applyAlignment="1">
      <alignment vertical="center"/>
    </xf>
    <xf numFmtId="177" fontId="9" fillId="0" borderId="1" xfId="26" applyNumberFormat="1" applyFont="1" applyFill="1" applyBorder="1" applyAlignment="1">
      <alignment vertical="center"/>
    </xf>
    <xf numFmtId="0" fontId="2" fillId="0" borderId="1" xfId="24" applyFont="1" applyFill="1" applyBorder="1" applyAlignment="1">
      <alignment vertical="center" wrapText="1"/>
    </xf>
    <xf numFmtId="178" fontId="2" fillId="0" borderId="1" xfId="26" applyNumberFormat="1" applyFont="1" applyFill="1" applyBorder="1"/>
    <xf numFmtId="178" fontId="2" fillId="0" borderId="11" xfId="26" applyNumberFormat="1" applyFont="1" applyFill="1" applyBorder="1" applyAlignment="1"/>
    <xf numFmtId="178" fontId="2" fillId="0" borderId="12" xfId="26" applyNumberFormat="1" applyFont="1" applyFill="1" applyBorder="1" applyAlignment="1"/>
    <xf numFmtId="0" fontId="2" fillId="0" borderId="0" xfId="24" applyFont="1" applyFill="1"/>
    <xf numFmtId="41" fontId="16" fillId="30" borderId="1" xfId="24" applyNumberFormat="1" applyFont="1" applyFill="1" applyBorder="1" applyAlignment="1">
      <alignment vertical="center"/>
    </xf>
    <xf numFmtId="0" fontId="35" fillId="0" borderId="0" xfId="24" applyFont="1" applyAlignment="1"/>
    <xf numFmtId="177" fontId="36" fillId="0" borderId="0" xfId="0" applyFont="1" applyAlignment="1"/>
    <xf numFmtId="0" fontId="2" fillId="0" borderId="1" xfId="24" applyFont="1" applyBorder="1"/>
    <xf numFmtId="178" fontId="16" fillId="16" borderId="1" xfId="25" applyNumberFormat="1" applyFont="1" applyFill="1" applyBorder="1" applyAlignment="1">
      <alignment vertical="center"/>
    </xf>
    <xf numFmtId="178" fontId="9" fillId="0" borderId="1" xfId="25" applyNumberFormat="1" applyFont="1" applyBorder="1" applyAlignment="1">
      <alignment vertical="center"/>
    </xf>
    <xf numFmtId="178" fontId="16" fillId="0" borderId="1" xfId="25" applyNumberFormat="1" applyFont="1" applyBorder="1"/>
    <xf numFmtId="178" fontId="16" fillId="28" borderId="1" xfId="25" applyNumberFormat="1" applyFont="1" applyFill="1" applyBorder="1"/>
    <xf numFmtId="41" fontId="43" fillId="28" borderId="1" xfId="24" applyNumberFormat="1" applyFont="1" applyFill="1" applyBorder="1" applyAlignment="1">
      <alignment vertical="center"/>
    </xf>
    <xf numFmtId="177" fontId="0" fillId="0" borderId="0" xfId="0" applyAlignment="1"/>
    <xf numFmtId="0" fontId="2" fillId="25" borderId="1" xfId="24" applyFont="1" applyFill="1" applyBorder="1"/>
    <xf numFmtId="3" fontId="9" fillId="25" borderId="1" xfId="26" applyNumberFormat="1" applyFont="1" applyFill="1" applyBorder="1" applyAlignment="1">
      <alignment vertical="center"/>
    </xf>
    <xf numFmtId="3" fontId="9" fillId="29" borderId="1" xfId="26" applyNumberFormat="1" applyFont="1" applyFill="1" applyBorder="1" applyAlignment="1">
      <alignment vertical="center"/>
    </xf>
    <xf numFmtId="178" fontId="9" fillId="29" borderId="1" xfId="25" applyNumberFormat="1" applyFont="1" applyFill="1" applyBorder="1" applyAlignment="1">
      <alignment vertical="center"/>
    </xf>
    <xf numFmtId="178" fontId="16" fillId="25" borderId="1" xfId="25" applyNumberFormat="1" applyFont="1" applyFill="1" applyBorder="1"/>
    <xf numFmtId="178" fontId="9" fillId="25" borderId="1" xfId="25" applyNumberFormat="1" applyFont="1" applyFill="1" applyBorder="1" applyAlignment="1">
      <alignment vertical="center"/>
    </xf>
    <xf numFmtId="3" fontId="9" fillId="31" borderId="1" xfId="26" applyNumberFormat="1" applyFont="1" applyFill="1" applyBorder="1" applyAlignment="1">
      <alignment vertical="center"/>
    </xf>
    <xf numFmtId="0" fontId="2" fillId="31" borderId="1" xfId="24" applyFont="1" applyFill="1" applyBorder="1" applyAlignment="1">
      <alignment vertical="center"/>
    </xf>
    <xf numFmtId="41" fontId="16" fillId="31" borderId="1" xfId="24" applyNumberFormat="1" applyFont="1" applyFill="1" applyBorder="1" applyAlignment="1">
      <alignment vertical="center"/>
    </xf>
    <xf numFmtId="3" fontId="9" fillId="32" borderId="1" xfId="26" applyNumberFormat="1" applyFont="1" applyFill="1" applyBorder="1" applyAlignment="1">
      <alignment vertical="center"/>
    </xf>
    <xf numFmtId="0" fontId="2" fillId="32" borderId="1" xfId="24" applyFont="1" applyFill="1" applyBorder="1" applyAlignment="1">
      <alignment vertical="center"/>
    </xf>
    <xf numFmtId="41" fontId="16" fillId="32" borderId="1" xfId="24" applyNumberFormat="1" applyFont="1" applyFill="1" applyBorder="1" applyAlignment="1">
      <alignment vertical="center"/>
    </xf>
    <xf numFmtId="177" fontId="9" fillId="32" borderId="1" xfId="26" applyNumberFormat="1" applyFont="1" applyFill="1" applyBorder="1" applyAlignment="1">
      <alignment vertical="center"/>
    </xf>
    <xf numFmtId="3" fontId="32" fillId="25" borderId="1" xfId="26" applyNumberFormat="1" applyFont="1" applyFill="1" applyBorder="1" applyAlignment="1">
      <alignment vertical="center"/>
    </xf>
    <xf numFmtId="3" fontId="9" fillId="33" borderId="1" xfId="26" applyNumberFormat="1" applyFont="1" applyFill="1" applyBorder="1" applyAlignment="1">
      <alignment vertical="center"/>
    </xf>
    <xf numFmtId="178" fontId="32" fillId="25" borderId="1" xfId="25" applyNumberFormat="1" applyFont="1" applyFill="1" applyBorder="1"/>
    <xf numFmtId="41" fontId="16" fillId="25" borderId="1" xfId="24" applyNumberFormat="1" applyFont="1" applyFill="1" applyBorder="1" applyAlignment="1">
      <alignment vertical="center" shrinkToFit="1"/>
    </xf>
    <xf numFmtId="41" fontId="32" fillId="25" borderId="1" xfId="24" applyNumberFormat="1" applyFont="1" applyFill="1" applyBorder="1" applyAlignment="1">
      <alignment vertical="center" shrinkToFit="1"/>
    </xf>
    <xf numFmtId="41" fontId="16" fillId="30" borderId="1" xfId="24" applyNumberFormat="1" applyFont="1" applyFill="1" applyBorder="1" applyAlignment="1">
      <alignment vertical="center" shrinkToFit="1"/>
    </xf>
    <xf numFmtId="181" fontId="16" fillId="25" borderId="1" xfId="25" applyNumberFormat="1" applyFont="1" applyFill="1" applyBorder="1" applyAlignment="1">
      <alignment vertical="center"/>
    </xf>
    <xf numFmtId="178" fontId="16" fillId="25" borderId="1" xfId="25" applyNumberFormat="1" applyFont="1" applyFill="1" applyBorder="1" applyAlignment="1">
      <alignment vertical="center"/>
    </xf>
    <xf numFmtId="0" fontId="16" fillId="25" borderId="1" xfId="24" applyFont="1" applyFill="1" applyBorder="1"/>
    <xf numFmtId="0" fontId="45" fillId="25" borderId="1" xfId="24" applyFont="1" applyFill="1" applyBorder="1"/>
    <xf numFmtId="0" fontId="2" fillId="25" borderId="0" xfId="24" applyFont="1" applyFill="1"/>
    <xf numFmtId="49" fontId="28" fillId="0" borderId="1" xfId="24" applyNumberFormat="1" applyFont="1" applyFill="1" applyBorder="1" applyAlignment="1">
      <alignment horizontal="left" vertical="center" shrinkToFit="1"/>
    </xf>
    <xf numFmtId="0" fontId="28" fillId="0" borderId="1" xfId="24" applyFont="1" applyBorder="1" applyAlignment="1">
      <alignment vertical="center" wrapText="1"/>
    </xf>
    <xf numFmtId="3" fontId="28" fillId="0" borderId="1" xfId="26" applyNumberFormat="1" applyFont="1" applyBorder="1" applyAlignment="1">
      <alignment vertical="center" wrapText="1"/>
    </xf>
    <xf numFmtId="41" fontId="33" fillId="25" borderId="1" xfId="24" applyNumberFormat="1" applyFont="1" applyFill="1" applyBorder="1" applyAlignment="1">
      <alignment vertical="center"/>
    </xf>
    <xf numFmtId="41" fontId="9" fillId="25" borderId="1" xfId="26" applyNumberFormat="1" applyFont="1" applyFill="1" applyBorder="1" applyAlignment="1">
      <alignment vertical="center"/>
    </xf>
    <xf numFmtId="41" fontId="16" fillId="25" borderId="1" xfId="24" applyNumberFormat="1" applyFont="1" applyFill="1" applyBorder="1"/>
    <xf numFmtId="3" fontId="9" fillId="0" borderId="1" xfId="26" applyNumberFormat="1" applyFont="1" applyFill="1" applyBorder="1" applyAlignment="1">
      <alignment vertical="center"/>
    </xf>
    <xf numFmtId="3" fontId="16" fillId="33" borderId="1" xfId="26" applyNumberFormat="1" applyFont="1" applyFill="1" applyBorder="1" applyAlignment="1">
      <alignment vertical="center"/>
    </xf>
    <xf numFmtId="3" fontId="16" fillId="0" borderId="1" xfId="26" applyNumberFormat="1" applyFont="1" applyFill="1" applyBorder="1" applyAlignment="1">
      <alignment vertical="center"/>
    </xf>
    <xf numFmtId="178" fontId="9" fillId="28" borderId="1" xfId="25" applyNumberFormat="1" applyFont="1" applyFill="1" applyBorder="1" applyAlignment="1">
      <alignment vertical="center"/>
    </xf>
    <xf numFmtId="0" fontId="2" fillId="30" borderId="1" xfId="24" applyFont="1" applyFill="1" applyBorder="1" applyAlignment="1">
      <alignment horizontal="left" vertical="center" wrapText="1" indent="1"/>
    </xf>
    <xf numFmtId="177" fontId="28" fillId="0" borderId="1" xfId="0" applyFont="1" applyBorder="1" applyAlignment="1">
      <alignment horizontal="left" vertical="center" wrapText="1"/>
    </xf>
    <xf numFmtId="0" fontId="4" fillId="0" borderId="1" xfId="24" applyFont="1" applyFill="1" applyBorder="1" applyAlignment="1">
      <alignment horizontal="left" vertical="center" wrapText="1" indent="1"/>
    </xf>
    <xf numFmtId="0" fontId="2" fillId="0" borderId="0" xfId="24" applyFont="1" applyAlignment="1">
      <alignment vertical="center"/>
    </xf>
    <xf numFmtId="0" fontId="2" fillId="0" borderId="13" xfId="24" applyFont="1" applyBorder="1" applyAlignment="1">
      <alignment vertical="center"/>
    </xf>
    <xf numFmtId="0" fontId="2" fillId="26" borderId="1" xfId="24" applyFont="1" applyFill="1" applyBorder="1" applyAlignment="1">
      <alignment horizontal="left" vertical="center"/>
    </xf>
    <xf numFmtId="41" fontId="9" fillId="29" borderId="1" xfId="26" applyNumberFormat="1" applyFont="1" applyFill="1" applyBorder="1" applyAlignment="1">
      <alignment vertical="center"/>
    </xf>
    <xf numFmtId="41" fontId="9" fillId="28" borderId="1" xfId="26" applyNumberFormat="1" applyFont="1" applyFill="1" applyBorder="1" applyAlignment="1">
      <alignment vertical="center"/>
    </xf>
    <xf numFmtId="41" fontId="32" fillId="25" borderId="1" xfId="26" applyNumberFormat="1" applyFont="1" applyFill="1" applyBorder="1" applyAlignment="1">
      <alignment vertical="center"/>
    </xf>
    <xf numFmtId="41" fontId="9" fillId="0" borderId="1" xfId="26" applyNumberFormat="1" applyFont="1" applyBorder="1" applyAlignment="1">
      <alignment vertical="center"/>
    </xf>
    <xf numFmtId="41" fontId="2" fillId="0" borderId="1" xfId="24" applyNumberFormat="1" applyFont="1" applyBorder="1" applyAlignment="1"/>
    <xf numFmtId="41" fontId="16" fillId="25" borderId="1" xfId="24" applyNumberFormat="1" applyFont="1" applyFill="1" applyBorder="1" applyAlignment="1"/>
    <xf numFmtId="41" fontId="2" fillId="0" borderId="1" xfId="24" applyNumberFormat="1" applyFont="1" applyBorder="1"/>
    <xf numFmtId="41" fontId="2" fillId="0" borderId="0" xfId="24" applyNumberFormat="1" applyFont="1"/>
    <xf numFmtId="41" fontId="32" fillId="25" borderId="1" xfId="25" applyNumberFormat="1" applyFont="1" applyFill="1" applyBorder="1"/>
    <xf numFmtId="41" fontId="9" fillId="0" borderId="1" xfId="26" applyNumberFormat="1" applyFont="1" applyFill="1" applyBorder="1" applyAlignment="1">
      <alignment vertical="center"/>
    </xf>
    <xf numFmtId="41" fontId="9" fillId="25" borderId="1" xfId="25" applyNumberFormat="1" applyFont="1" applyFill="1" applyBorder="1" applyAlignment="1">
      <alignment vertical="center"/>
    </xf>
    <xf numFmtId="41" fontId="12" fillId="25" borderId="1" xfId="24" applyNumberFormat="1" applyFont="1" applyFill="1" applyBorder="1" applyAlignment="1">
      <alignment vertical="center"/>
    </xf>
    <xf numFmtId="0" fontId="2" fillId="0" borderId="0" xfId="24" applyFont="1" applyAlignment="1">
      <alignment horizontal="left" vertical="center"/>
    </xf>
    <xf numFmtId="0" fontId="2" fillId="0" borderId="0" xfId="24" applyFont="1" applyAlignment="1">
      <alignment horizontal="center" vertical="center"/>
    </xf>
    <xf numFmtId="0" fontId="47" fillId="0" borderId="0" xfId="24" applyFont="1" applyAlignment="1">
      <alignment vertical="center"/>
    </xf>
    <xf numFmtId="0" fontId="48" fillId="0" borderId="0" xfId="24" applyFont="1" applyAlignment="1">
      <alignment vertical="center"/>
    </xf>
    <xf numFmtId="41" fontId="9" fillId="28" borderId="1" xfId="24" applyNumberFormat="1" applyFont="1" applyFill="1" applyBorder="1" applyAlignment="1">
      <alignment vertical="center"/>
    </xf>
    <xf numFmtId="41" fontId="2" fillId="25" borderId="1" xfId="24" applyNumberFormat="1" applyFont="1" applyFill="1" applyBorder="1"/>
    <xf numFmtId="0" fontId="2" fillId="0" borderId="1" xfId="24" applyFont="1" applyBorder="1" applyAlignment="1">
      <alignment horizontal="left" vertical="center"/>
    </xf>
    <xf numFmtId="178" fontId="2" fillId="0" borderId="1" xfId="26" applyNumberFormat="1" applyFont="1" applyFill="1" applyBorder="1" applyAlignment="1">
      <alignment vertical="center"/>
    </xf>
    <xf numFmtId="178" fontId="2" fillId="0" borderId="11" xfId="26" applyNumberFormat="1" applyFont="1" applyFill="1" applyBorder="1" applyAlignment="1">
      <alignment vertical="center"/>
    </xf>
    <xf numFmtId="178" fontId="2" fillId="0" borderId="12" xfId="26" applyNumberFormat="1" applyFont="1" applyFill="1" applyBorder="1" applyAlignment="1">
      <alignment vertical="center"/>
    </xf>
    <xf numFmtId="0" fontId="2" fillId="0" borderId="0" xfId="24" applyFont="1" applyFill="1" applyAlignment="1">
      <alignment vertical="center"/>
    </xf>
    <xf numFmtId="0" fontId="2" fillId="30" borderId="1" xfId="24" applyFont="1" applyFill="1" applyBorder="1" applyAlignment="1">
      <alignment horizontal="left" vertical="center" wrapText="1"/>
    </xf>
    <xf numFmtId="0" fontId="2" fillId="34" borderId="1" xfId="24" applyFont="1" applyFill="1" applyBorder="1" applyAlignment="1">
      <alignment horizontal="left" vertical="center"/>
    </xf>
    <xf numFmtId="0" fontId="2" fillId="27" borderId="1" xfId="24" applyFont="1" applyFill="1" applyBorder="1" applyAlignment="1">
      <alignment horizontal="left" vertical="center"/>
    </xf>
    <xf numFmtId="0" fontId="2" fillId="27" borderId="1" xfId="24" applyFont="1" applyFill="1" applyBorder="1" applyAlignment="1">
      <alignment horizontal="left" vertical="center" wrapText="1"/>
    </xf>
    <xf numFmtId="178" fontId="28" fillId="0" borderId="1" xfId="26" applyNumberFormat="1" applyFont="1" applyBorder="1" applyAlignment="1">
      <alignment vertical="center"/>
    </xf>
    <xf numFmtId="49" fontId="2" fillId="0" borderId="1" xfId="24" applyNumberFormat="1" applyFont="1" applyFill="1" applyBorder="1" applyAlignment="1">
      <alignment horizontal="left" vertical="center" shrinkToFit="1"/>
    </xf>
    <xf numFmtId="41" fontId="2" fillId="16" borderId="1" xfId="24" applyNumberFormat="1" applyFont="1" applyFill="1" applyBorder="1" applyAlignment="1">
      <alignment vertical="center"/>
    </xf>
    <xf numFmtId="178" fontId="16" fillId="25" borderId="1" xfId="25" applyNumberFormat="1" applyFont="1" applyFill="1" applyBorder="1" applyAlignment="1"/>
    <xf numFmtId="178" fontId="16" fillId="28" borderId="1" xfId="25" applyNumberFormat="1" applyFont="1" applyFill="1" applyBorder="1" applyAlignment="1">
      <alignment vertical="center"/>
    </xf>
    <xf numFmtId="3" fontId="33" fillId="29" borderId="1" xfId="26" applyNumberFormat="1" applyFont="1" applyFill="1" applyBorder="1" applyAlignment="1">
      <alignment vertical="center"/>
    </xf>
    <xf numFmtId="181" fontId="16" fillId="28" borderId="1" xfId="25" applyNumberFormat="1" applyFont="1" applyFill="1" applyBorder="1" applyAlignment="1">
      <alignment vertical="center"/>
    </xf>
    <xf numFmtId="0" fontId="16" fillId="25" borderId="1" xfId="24" applyFont="1" applyFill="1" applyBorder="1" applyAlignment="1">
      <alignment vertical="center"/>
    </xf>
    <xf numFmtId="178" fontId="32" fillId="25" borderId="1" xfId="25" applyNumberFormat="1" applyFont="1" applyFill="1" applyBorder="1" applyAlignment="1">
      <alignment vertical="center"/>
    </xf>
    <xf numFmtId="41" fontId="16" fillId="25" borderId="1" xfId="25" applyNumberFormat="1" applyFont="1" applyFill="1" applyBorder="1" applyAlignment="1">
      <alignment vertical="center"/>
    </xf>
    <xf numFmtId="41" fontId="33" fillId="25" borderId="1" xfId="25" applyNumberFormat="1" applyFont="1" applyFill="1" applyBorder="1" applyAlignment="1">
      <alignment vertical="center"/>
    </xf>
    <xf numFmtId="41" fontId="9" fillId="0" borderId="1" xfId="25" applyNumberFormat="1" applyFont="1" applyBorder="1" applyAlignment="1">
      <alignment vertical="center"/>
    </xf>
    <xf numFmtId="3" fontId="9" fillId="35" borderId="1" xfId="26" applyNumberFormat="1" applyFont="1" applyFill="1" applyBorder="1" applyAlignment="1">
      <alignment vertical="center"/>
    </xf>
    <xf numFmtId="41" fontId="26" fillId="16" borderId="1" xfId="24" applyNumberFormat="1" applyFont="1" applyFill="1" applyBorder="1" applyAlignment="1">
      <alignment vertical="center"/>
    </xf>
    <xf numFmtId="0" fontId="2" fillId="31" borderId="1" xfId="24" applyFont="1" applyFill="1" applyBorder="1" applyAlignment="1">
      <alignment vertical="center" wrapText="1"/>
    </xf>
    <xf numFmtId="0" fontId="55" fillId="36" borderId="0" xfId="24" applyFont="1" applyFill="1" applyAlignment="1">
      <alignment vertical="center"/>
    </xf>
    <xf numFmtId="177" fontId="56" fillId="36" borderId="0" xfId="0" applyFont="1" applyFill="1" applyAlignment="1">
      <alignment vertical="center"/>
    </xf>
    <xf numFmtId="0" fontId="57" fillId="0" borderId="0" xfId="24" applyFont="1" applyAlignment="1">
      <alignment vertical="center"/>
    </xf>
    <xf numFmtId="177" fontId="58" fillId="0" borderId="0" xfId="0" applyFont="1" applyAlignment="1">
      <alignment vertical="center"/>
    </xf>
    <xf numFmtId="0" fontId="59" fillId="0" borderId="0" xfId="24" applyFont="1" applyAlignment="1">
      <alignment vertical="center"/>
    </xf>
    <xf numFmtId="0" fontId="55" fillId="0" borderId="0" xfId="24" applyFont="1" applyAlignment="1"/>
    <xf numFmtId="0" fontId="2" fillId="0" borderId="1" xfId="24" applyFont="1" applyBorder="1" applyAlignment="1">
      <alignment horizontal="distributed" vertical="center" wrapText="1"/>
    </xf>
    <xf numFmtId="177" fontId="1" fillId="0" borderId="1" xfId="0" applyFont="1" applyBorder="1" applyAlignment="1">
      <alignment horizontal="distributed" vertical="center" wrapText="1"/>
    </xf>
    <xf numFmtId="0" fontId="27" fillId="0" borderId="0" xfId="23" applyFont="1" applyAlignment="1">
      <alignment horizontal="center" vertical="center"/>
    </xf>
    <xf numFmtId="0" fontId="2" fillId="0" borderId="14" xfId="24" applyFont="1" applyBorder="1" applyAlignment="1">
      <alignment horizontal="distributed" vertical="center" wrapText="1"/>
    </xf>
    <xf numFmtId="0" fontId="2" fillId="0" borderId="15" xfId="24" applyFont="1" applyBorder="1" applyAlignment="1">
      <alignment horizontal="distributed" vertical="center" wrapText="1"/>
    </xf>
    <xf numFmtId="0" fontId="2" fillId="0" borderId="16" xfId="24" applyFont="1" applyBorder="1" applyAlignment="1">
      <alignment horizontal="distributed" vertical="center" wrapText="1"/>
    </xf>
    <xf numFmtId="0" fontId="2" fillId="0" borderId="14" xfId="24" applyFont="1" applyBorder="1" applyAlignment="1">
      <alignment horizontal="center" vertical="center" wrapText="1"/>
    </xf>
    <xf numFmtId="0" fontId="2" fillId="0" borderId="15" xfId="24" applyFont="1" applyBorder="1" applyAlignment="1">
      <alignment horizontal="center" vertical="center" wrapText="1"/>
    </xf>
    <xf numFmtId="0" fontId="2" fillId="0" borderId="16" xfId="24" applyFont="1" applyBorder="1" applyAlignment="1">
      <alignment horizontal="center" vertical="center" wrapText="1"/>
    </xf>
    <xf numFmtId="0" fontId="2" fillId="0" borderId="11" xfId="24" applyFont="1" applyBorder="1" applyAlignment="1">
      <alignment horizontal="distributed" vertical="center" wrapText="1"/>
    </xf>
    <xf numFmtId="0" fontId="2" fillId="0" borderId="17" xfId="24" applyFont="1" applyBorder="1" applyAlignment="1">
      <alignment horizontal="distributed" vertical="center" wrapText="1"/>
    </xf>
    <xf numFmtId="0" fontId="2" fillId="0" borderId="12" xfId="24" applyFont="1" applyBorder="1" applyAlignment="1">
      <alignment horizontal="distributed" vertical="center" wrapText="1"/>
    </xf>
    <xf numFmtId="0" fontId="38" fillId="0" borderId="0" xfId="24" applyFont="1" applyAlignment="1"/>
    <xf numFmtId="177" fontId="39" fillId="0" borderId="0" xfId="0" applyFont="1" applyAlignment="1"/>
    <xf numFmtId="178" fontId="2" fillId="0" borderId="11" xfId="26" applyNumberFormat="1" applyFont="1" applyBorder="1" applyAlignment="1">
      <alignment vertical="center"/>
    </xf>
    <xf numFmtId="178" fontId="2" fillId="0" borderId="12" xfId="26" applyNumberFormat="1" applyFont="1" applyBorder="1" applyAlignment="1">
      <alignment vertical="center"/>
    </xf>
    <xf numFmtId="0" fontId="2" fillId="0" borderId="11" xfId="26" applyNumberFormat="1" applyFont="1" applyBorder="1" applyAlignment="1">
      <alignment vertical="center" wrapText="1"/>
    </xf>
    <xf numFmtId="0" fontId="2" fillId="0" borderId="12" xfId="26" applyNumberFormat="1" applyFont="1" applyBorder="1" applyAlignment="1">
      <alignment vertical="center" wrapText="1"/>
    </xf>
    <xf numFmtId="0" fontId="2" fillId="0" borderId="11" xfId="24" applyFont="1" applyBorder="1" applyAlignment="1">
      <alignment horizontal="center" vertical="center"/>
    </xf>
    <xf numFmtId="0" fontId="2" fillId="0" borderId="12" xfId="24" applyFont="1" applyBorder="1" applyAlignment="1">
      <alignment horizontal="center" vertical="center"/>
    </xf>
    <xf numFmtId="0" fontId="2" fillId="0" borderId="14" xfId="24" applyFont="1" applyBorder="1" applyAlignment="1">
      <alignment horizontal="distributed" vertical="center"/>
    </xf>
    <xf numFmtId="0" fontId="2" fillId="0" borderId="16" xfId="24" applyFont="1" applyBorder="1" applyAlignment="1">
      <alignment horizontal="distributed" vertical="center"/>
    </xf>
    <xf numFmtId="178" fontId="2" fillId="0" borderId="11" xfId="26" applyNumberFormat="1" applyFont="1" applyBorder="1" applyAlignment="1"/>
    <xf numFmtId="178" fontId="2" fillId="0" borderId="12" xfId="26" applyNumberFormat="1" applyFont="1" applyBorder="1" applyAlignment="1"/>
    <xf numFmtId="0" fontId="2" fillId="0" borderId="18" xfId="24" applyFont="1" applyBorder="1" applyAlignment="1">
      <alignment horizontal="distributed" vertical="center" wrapText="1"/>
    </xf>
    <xf numFmtId="0" fontId="2" fillId="0" borderId="19" xfId="24" applyFont="1" applyBorder="1" applyAlignment="1">
      <alignment horizontal="distributed" vertical="center" wrapText="1"/>
    </xf>
    <xf numFmtId="0" fontId="2" fillId="0" borderId="20" xfId="24" applyFont="1" applyBorder="1" applyAlignment="1">
      <alignment horizontal="distributed" vertical="center" wrapText="1"/>
    </xf>
    <xf numFmtId="0" fontId="2" fillId="0" borderId="21" xfId="24" applyFont="1" applyBorder="1" applyAlignment="1">
      <alignment horizontal="distributed" vertical="center" wrapText="1"/>
    </xf>
    <xf numFmtId="0" fontId="2" fillId="0" borderId="13" xfId="24" applyFont="1" applyBorder="1" applyAlignment="1">
      <alignment horizontal="right" vertical="center"/>
    </xf>
    <xf numFmtId="3" fontId="28" fillId="0" borderId="14" xfId="26" applyNumberFormat="1" applyFont="1" applyBorder="1" applyAlignment="1">
      <alignment vertical="top" wrapText="1"/>
    </xf>
    <xf numFmtId="177" fontId="2" fillId="0" borderId="15" xfId="0" applyFont="1" applyBorder="1" applyAlignment="1">
      <alignment vertical="top" wrapText="1"/>
    </xf>
    <xf numFmtId="177" fontId="0" fillId="0" borderId="15" xfId="0" applyBorder="1" applyAlignment="1">
      <alignment vertical="top"/>
    </xf>
    <xf numFmtId="177" fontId="0" fillId="0" borderId="16" xfId="0" applyBorder="1" applyAlignment="1">
      <alignment vertical="top"/>
    </xf>
    <xf numFmtId="0" fontId="2" fillId="0" borderId="0" xfId="24" applyFont="1" applyAlignment="1">
      <alignment vertical="center"/>
    </xf>
    <xf numFmtId="177" fontId="0" fillId="0" borderId="0" xfId="0" applyAlignment="1">
      <alignment vertical="center"/>
    </xf>
    <xf numFmtId="178" fontId="49" fillId="0" borderId="11" xfId="26" applyNumberFormat="1" applyFont="1" applyBorder="1" applyAlignment="1">
      <alignment vertical="center" wrapText="1"/>
    </xf>
    <xf numFmtId="178" fontId="49" fillId="0" borderId="12" xfId="26" applyNumberFormat="1" applyFont="1" applyBorder="1" applyAlignment="1">
      <alignment vertical="center"/>
    </xf>
    <xf numFmtId="177" fontId="30" fillId="0" borderId="0" xfId="0" applyFont="1" applyAlignment="1"/>
    <xf numFmtId="177" fontId="1" fillId="0" borderId="0" xfId="0" applyFont="1" applyAlignment="1"/>
    <xf numFmtId="0" fontId="2" fillId="0" borderId="13" xfId="24" applyFont="1" applyBorder="1" applyAlignment="1">
      <alignment horizontal="right" vertical="center" shrinkToFit="1"/>
    </xf>
  </cellXfs>
  <cellStyles count="51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eng" xfId="19"/>
    <cellStyle name="lu" xfId="20"/>
    <cellStyle name="Normal - Style1" xfId="21"/>
    <cellStyle name="Normal_Basic Assumptions" xfId="22"/>
    <cellStyle name="一般" xfId="0" builtinId="0"/>
    <cellStyle name="一般_空白審查意見書" xfId="23"/>
    <cellStyle name="一般_環科(保)基金97年度概算審查意見書" xfId="24"/>
    <cellStyle name="千分位" xfId="25" builtinId="3"/>
    <cellStyle name="千分位_環科(保)基金97年度概算審查意見書" xfId="26"/>
    <cellStyle name="中等" xfId="27" builtinId="28" customBuiltin="1"/>
    <cellStyle name="合計" xfId="28" builtinId="25" customBuiltin="1"/>
    <cellStyle name="好" xfId="29" builtinId="26" customBuiltin="1"/>
    <cellStyle name="計算方式" xfId="30" builtinId="22" customBuiltin="1"/>
    <cellStyle name="貨幣[0]_Apply" xfId="31"/>
    <cellStyle name="連結的儲存格" xfId="32" builtinId="24" customBuiltin="1"/>
    <cellStyle name="備註" xfId="33" builtinId="10" customBuiltin="1"/>
    <cellStyle name="說明文字" xfId="34" builtinId="53" customBuiltin="1"/>
    <cellStyle name="輔色1" xfId="35" builtinId="29" customBuiltin="1"/>
    <cellStyle name="輔色2" xfId="36" builtinId="33" customBuiltin="1"/>
    <cellStyle name="輔色3" xfId="37" builtinId="37" customBuiltin="1"/>
    <cellStyle name="輔色4" xfId="38" builtinId="41" customBuiltin="1"/>
    <cellStyle name="輔色5" xfId="39" builtinId="45" customBuiltin="1"/>
    <cellStyle name="輔色6" xfId="40" builtinId="49" customBuiltin="1"/>
    <cellStyle name="標題" xfId="41" builtinId="15" customBuiltin="1"/>
    <cellStyle name="標題 1" xfId="42" builtinId="16" customBuiltin="1"/>
    <cellStyle name="標題 2" xfId="43" builtinId="17" customBuiltin="1"/>
    <cellStyle name="標題 3" xfId="44" builtinId="18" customBuiltin="1"/>
    <cellStyle name="標題 4" xfId="45" builtinId="19" customBuiltin="1"/>
    <cellStyle name="輸入" xfId="46" builtinId="20" customBuiltin="1"/>
    <cellStyle name="輸出" xfId="47" builtinId="21" customBuiltin="1"/>
    <cellStyle name="檢查儲存格" xfId="48" builtinId="23" customBuiltin="1"/>
    <cellStyle name="壞" xfId="49" builtinId="27" customBuiltin="1"/>
    <cellStyle name="警告文字" xfId="5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42"/>
  <sheetViews>
    <sheetView tabSelected="1" view="pageBreakPreview" zoomScale="75" zoomScaleNormal="75" workbookViewId="0">
      <selection activeCell="B9" sqref="B9"/>
    </sheetView>
  </sheetViews>
  <sheetFormatPr defaultRowHeight="16.5" x14ac:dyDescent="0.25"/>
  <cols>
    <col min="1" max="1" width="11" style="1" customWidth="1"/>
    <col min="2" max="2" width="11.625" style="1" customWidth="1"/>
    <col min="3" max="3" width="12.875" style="1" customWidth="1"/>
    <col min="4" max="4" width="27.875" style="1" customWidth="1"/>
    <col min="5" max="10" width="9.625" style="1" customWidth="1"/>
    <col min="11" max="11" width="13" style="1" customWidth="1"/>
    <col min="12" max="12" width="29.25" style="1" customWidth="1"/>
    <col min="13" max="13" width="9.75" style="1" customWidth="1"/>
    <col min="14" max="14" width="9" style="1"/>
    <col min="15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25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107">
        <f>A7+A10+A17+A19+A16</f>
        <v>0</v>
      </c>
      <c r="B6" s="107">
        <f>B7+B10+B17+B19+B16</f>
        <v>0</v>
      </c>
      <c r="C6" s="107">
        <f>C7+C10+C17+C19+C16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32">
        <f>SUM(A8:A9)</f>
        <v>0</v>
      </c>
      <c r="B7" s="32">
        <f>SUM(B8:B9)</f>
        <v>0</v>
      </c>
      <c r="C7" s="32">
        <f>SUM(C8:C9)</f>
        <v>0</v>
      </c>
      <c r="D7" s="31" t="s">
        <v>19</v>
      </c>
      <c r="E7" s="32">
        <f t="shared" ref="E7:J7" si="1">E8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17"/>
      <c r="B8" s="17"/>
      <c r="C8" s="17"/>
      <c r="D8" s="28" t="s">
        <v>53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17"/>
      <c r="B9" s="17"/>
      <c r="C9" s="17"/>
      <c r="D9" s="28" t="s">
        <v>81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32">
        <f>SUM(A11:A15)</f>
        <v>0</v>
      </c>
      <c r="B10" s="32">
        <f>SUM(B11:B15)</f>
        <v>0</v>
      </c>
      <c r="C10" s="32">
        <f>SUM(C11:C15)</f>
        <v>0</v>
      </c>
      <c r="D10" s="31" t="s">
        <v>20</v>
      </c>
      <c r="E10" s="32">
        <f t="shared" ref="E10:J10" si="2">E13+E14+E15+E11+E12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17"/>
      <c r="B11" s="17"/>
      <c r="C11" s="17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17"/>
      <c r="B12" s="17"/>
      <c r="C12" s="17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17"/>
      <c r="B13" s="17"/>
      <c r="C13" s="17"/>
      <c r="D13" s="28" t="s">
        <v>83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17"/>
      <c r="B14" s="17"/>
      <c r="C14" s="17"/>
      <c r="D14" s="28" t="s">
        <v>85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17"/>
      <c r="B15" s="17"/>
      <c r="C15" s="17"/>
      <c r="D15" s="28" t="s">
        <v>87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23"/>
      <c r="B16" s="123"/>
      <c r="C16" s="123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32">
        <f>A18</f>
        <v>0</v>
      </c>
      <c r="B17" s="32">
        <f>B18</f>
        <v>0</v>
      </c>
      <c r="C17" s="32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124"/>
      <c r="B18" s="124"/>
      <c r="C18" s="95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32">
        <f>SUM(A20:A21)</f>
        <v>0</v>
      </c>
      <c r="B19" s="32">
        <f>SUM(B20:B21)</f>
        <v>0</v>
      </c>
      <c r="C19" s="32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124"/>
      <c r="B20" s="124"/>
      <c r="C20" s="95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124"/>
      <c r="B21" s="124"/>
      <c r="C21" s="95"/>
      <c r="D21" s="28" t="s">
        <v>88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13"/>
      <c r="B22" s="113"/>
      <c r="C22" s="110"/>
      <c r="D22" s="101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7">
        <f>SUM(A25:A32)</f>
        <v>0</v>
      </c>
      <c r="B23" s="107">
        <f>SUM(B25:B32)</f>
        <v>0</v>
      </c>
      <c r="C23" s="107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4.75" customHeight="1" x14ac:dyDescent="0.25">
      <c r="A24" s="113"/>
      <c r="B24" s="113"/>
      <c r="C24" s="110"/>
      <c r="D24" s="13" t="s">
        <v>109</v>
      </c>
      <c r="E24" s="19">
        <f>SUM(F24:J24)</f>
        <v>0</v>
      </c>
      <c r="F24" s="21">
        <f>F25+F26+F27+F29+F30+F31+F32</f>
        <v>0</v>
      </c>
      <c r="G24" s="21">
        <f>G25+G26+G27+G29+G30+G31+G32</f>
        <v>0</v>
      </c>
      <c r="H24" s="21">
        <f>H25+H26+H27+H29+H30+H31+H32</f>
        <v>0</v>
      </c>
      <c r="I24" s="21">
        <f>I25+I26+I27+I29+I30+I31+I32</f>
        <v>0</v>
      </c>
      <c r="J24" s="21">
        <f>J25+J26+J27+J29+J30+J31+J32+J28</f>
        <v>0</v>
      </c>
      <c r="K24" s="27"/>
      <c r="L24" s="135" t="s">
        <v>262</v>
      </c>
      <c r="M24" s="6"/>
      <c r="N24" s="169"/>
      <c r="O24" s="170"/>
      <c r="P24" s="8"/>
    </row>
    <row r="25" spans="1:16" ht="24.75" customHeight="1" x14ac:dyDescent="0.25">
      <c r="A25" s="17"/>
      <c r="B25" s="17"/>
      <c r="C25" s="17"/>
      <c r="D25" s="14" t="s">
        <v>110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17"/>
      <c r="B26" s="17"/>
      <c r="C26" s="17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17"/>
      <c r="B27" s="17"/>
      <c r="C27" s="17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17"/>
      <c r="B28" s="17"/>
      <c r="C28" s="17"/>
      <c r="D28" s="14" t="s">
        <v>52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17"/>
      <c r="B29" s="17"/>
      <c r="C29" s="17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17"/>
      <c r="B30" s="17"/>
      <c r="C30" s="17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17"/>
      <c r="B31" s="17"/>
      <c r="C31" s="17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17"/>
      <c r="B32" s="17"/>
      <c r="C32" s="17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113"/>
      <c r="B33" s="113"/>
      <c r="C33" s="110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107">
        <f>A6-A23</f>
        <v>0</v>
      </c>
      <c r="B34" s="107">
        <f>B6-B23</f>
        <v>0</v>
      </c>
      <c r="C34" s="107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ht="21.75" customHeight="1" x14ac:dyDescent="0.25">
      <c r="D35" s="2" t="s">
        <v>18</v>
      </c>
      <c r="E35" s="2"/>
      <c r="F35" s="2"/>
      <c r="G35" s="2" t="s">
        <v>78</v>
      </c>
      <c r="H35" s="2"/>
      <c r="I35" s="2"/>
      <c r="J35" s="2"/>
      <c r="L35" s="1" t="s">
        <v>79</v>
      </c>
      <c r="O35" s="3" t="s">
        <v>10</v>
      </c>
    </row>
    <row r="36" spans="1:16" s="40" customFormat="1" ht="28.5" customHeight="1" x14ac:dyDescent="0.3">
      <c r="A36" s="58" t="s">
        <v>284</v>
      </c>
      <c r="B36" s="59"/>
      <c r="C36" s="59"/>
      <c r="D36" s="59"/>
      <c r="E36" s="59"/>
      <c r="F36" s="59"/>
      <c r="G36" s="59"/>
      <c r="H36" s="59"/>
      <c r="I36" s="59"/>
      <c r="J36" s="41"/>
    </row>
    <row r="37" spans="1:16" s="40" customFormat="1" ht="28.5" customHeight="1" x14ac:dyDescent="0.3">
      <c r="A37" s="58" t="s">
        <v>285</v>
      </c>
      <c r="B37" s="59"/>
      <c r="C37" s="59"/>
      <c r="D37" s="59"/>
      <c r="E37" s="59"/>
      <c r="F37" s="59"/>
      <c r="G37" s="59"/>
      <c r="H37" s="59"/>
      <c r="I37" s="59"/>
      <c r="J37" s="59"/>
    </row>
    <row r="38" spans="1:16" s="40" customFormat="1" ht="28.5" customHeight="1" x14ac:dyDescent="0.3">
      <c r="A38" s="58" t="s">
        <v>104</v>
      </c>
      <c r="B38" s="59"/>
      <c r="C38" s="59"/>
      <c r="D38" s="59"/>
      <c r="E38" s="59"/>
      <c r="F38" s="59"/>
      <c r="G38" s="59"/>
      <c r="H38" s="59"/>
      <c r="I38" s="59"/>
      <c r="J38" s="41"/>
    </row>
    <row r="39" spans="1:16" ht="30" customHeight="1" x14ac:dyDescent="0.3">
      <c r="A39" s="58" t="s">
        <v>253</v>
      </c>
      <c r="B39" s="59"/>
      <c r="C39" s="59"/>
      <c r="D39" s="59"/>
      <c r="E39" s="59"/>
      <c r="F39" s="59"/>
      <c r="G39" s="59"/>
      <c r="H39" s="59"/>
      <c r="I39" s="59"/>
      <c r="J39" s="42"/>
    </row>
    <row r="40" spans="1:16" ht="30" customHeight="1" x14ac:dyDescent="0.3">
      <c r="A40" s="154" t="s">
        <v>278</v>
      </c>
      <c r="B40" s="59"/>
      <c r="C40" s="59"/>
      <c r="D40" s="59"/>
      <c r="E40" s="59"/>
      <c r="F40" s="59"/>
      <c r="G40" s="59"/>
      <c r="H40" s="59"/>
      <c r="I40" s="59"/>
      <c r="J40" s="42"/>
    </row>
    <row r="41" spans="1:16" ht="30" customHeight="1" x14ac:dyDescent="0.3">
      <c r="A41" s="58" t="s">
        <v>283</v>
      </c>
      <c r="B41" s="59"/>
      <c r="C41" s="59"/>
      <c r="D41" s="59"/>
      <c r="E41" s="59"/>
      <c r="F41" s="59"/>
      <c r="G41" s="59"/>
      <c r="H41" s="59"/>
      <c r="I41" s="59"/>
      <c r="J41" s="66"/>
    </row>
    <row r="42" spans="1:16" ht="21" x14ac:dyDescent="0.3">
      <c r="C42" s="167"/>
      <c r="D42" s="168"/>
      <c r="E42" s="168"/>
      <c r="F42" s="168"/>
      <c r="G42" s="168"/>
      <c r="H42" s="168"/>
      <c r="I42" s="168"/>
      <c r="J42" s="168"/>
      <c r="K42" s="168"/>
    </row>
  </sheetData>
  <mergeCells count="40">
    <mergeCell ref="N23:O23"/>
    <mergeCell ref="N21:O21"/>
    <mergeCell ref="N6:O6"/>
    <mergeCell ref="N7:O7"/>
    <mergeCell ref="N8:O8"/>
    <mergeCell ref="N10:O10"/>
    <mergeCell ref="N15:O15"/>
    <mergeCell ref="N16:O16"/>
    <mergeCell ref="N18:O18"/>
    <mergeCell ref="N17:O17"/>
    <mergeCell ref="N13:O13"/>
    <mergeCell ref="M4:M5"/>
    <mergeCell ref="N4:O5"/>
    <mergeCell ref="A3:B3"/>
    <mergeCell ref="A4:A5"/>
    <mergeCell ref="B4:B5"/>
    <mergeCell ref="E4:E5"/>
    <mergeCell ref="F4:F5"/>
    <mergeCell ref="C42:K42"/>
    <mergeCell ref="N32:O32"/>
    <mergeCell ref="N24:O24"/>
    <mergeCell ref="N25:O25"/>
    <mergeCell ref="N27:O27"/>
    <mergeCell ref="N29:O29"/>
    <mergeCell ref="N30:O30"/>
    <mergeCell ref="N26:O26"/>
    <mergeCell ref="N31:O31"/>
    <mergeCell ref="N34:O34"/>
    <mergeCell ref="I4:I5"/>
    <mergeCell ref="J4:J5"/>
    <mergeCell ref="C1:P1"/>
    <mergeCell ref="C3:C5"/>
    <mergeCell ref="D3:D5"/>
    <mergeCell ref="E3:J3"/>
    <mergeCell ref="K3:K5"/>
    <mergeCell ref="L3:L5"/>
    <mergeCell ref="M3:O3"/>
    <mergeCell ref="P3:P5"/>
    <mergeCell ref="G4:G5"/>
    <mergeCell ref="H4:H5"/>
  </mergeCells>
  <phoneticPr fontId="29" type="noConversion"/>
  <printOptions horizontalCentered="1"/>
  <pageMargins left="0" right="0.15748031496062992" top="0.24" bottom="0.23" header="0" footer="0"/>
  <pageSetup paperSize="9" scale="4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.1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9.25" style="1" customWidth="1"/>
    <col min="13" max="13" width="9.75" style="1" customWidth="1"/>
    <col min="14" max="14" width="9" style="1"/>
    <col min="15" max="15" width="14.12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118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>
        <v>0</v>
      </c>
      <c r="B9" s="71">
        <v>0</v>
      </c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27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>
        <v>0</v>
      </c>
      <c r="D24" s="13" t="s">
        <v>117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68"/>
      <c r="B25" s="67"/>
      <c r="C25" s="68"/>
      <c r="D25" s="14" t="s">
        <v>14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68"/>
      <c r="B26" s="67"/>
      <c r="C26" s="68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68"/>
      <c r="B27" s="67"/>
      <c r="C27" s="68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68"/>
      <c r="B28" s="67"/>
      <c r="C28" s="68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7"/>
      <c r="C29" s="68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68"/>
      <c r="B30" s="67"/>
      <c r="C30" s="68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68"/>
      <c r="B31" s="67"/>
      <c r="C31" s="68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68"/>
      <c r="B32" s="67"/>
      <c r="C32" s="68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2.125" style="1" customWidth="1"/>
    <col min="2" max="2" width="12" style="1" customWidth="1"/>
    <col min="3" max="3" width="12.875" style="1" customWidth="1"/>
    <col min="4" max="4" width="31.625" style="1" customWidth="1"/>
    <col min="5" max="9" width="9.625" style="1" customWidth="1"/>
    <col min="10" max="10" width="11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3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181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162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163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53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164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165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95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166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83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85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167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168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169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170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58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171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88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172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55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71"/>
      <c r="C25" s="72"/>
      <c r="D25" s="14" t="s">
        <v>110</v>
      </c>
      <c r="E25" s="20">
        <f t="shared" ref="E25:E32" si="7">SUM(F25:J25)</f>
        <v>0</v>
      </c>
      <c r="F25" s="36"/>
      <c r="G25" s="36"/>
      <c r="H25" s="36"/>
      <c r="I25" s="36"/>
      <c r="J25" s="47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71"/>
      <c r="C26" s="72"/>
      <c r="D26" s="14" t="s">
        <v>173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71"/>
      <c r="C27" s="72"/>
      <c r="D27" s="14" t="s">
        <v>174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71"/>
      <c r="C28" s="72"/>
      <c r="D28" s="14" t="s">
        <v>175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71"/>
      <c r="C29" s="72"/>
      <c r="D29" s="15" t="s">
        <v>176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1"/>
      <c r="B30" s="71"/>
      <c r="C30" s="71"/>
      <c r="D30" s="15" t="s">
        <v>177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1"/>
      <c r="B31" s="71"/>
      <c r="C31" s="71"/>
      <c r="D31" s="15" t="s">
        <v>178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71"/>
      <c r="C32" s="72"/>
      <c r="D32" s="15" t="s">
        <v>179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180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78</v>
      </c>
      <c r="H35" s="2"/>
      <c r="I35" s="2"/>
      <c r="J35" s="2"/>
      <c r="L35" s="1" t="s">
        <v>79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.125" style="1" customWidth="1"/>
    <col min="2" max="2" width="12" style="1" customWidth="1"/>
    <col min="3" max="3" width="12.875" style="1" customWidth="1"/>
    <col min="4" max="4" width="31.625" style="1" customWidth="1"/>
    <col min="5" max="9" width="9.625" style="1" customWidth="1"/>
    <col min="10" max="10" width="11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3.87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121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34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68"/>
      <c r="B25" s="67"/>
      <c r="C25" s="68"/>
      <c r="D25" s="14" t="s">
        <v>14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68"/>
      <c r="B26" s="67"/>
      <c r="C26" s="68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68"/>
      <c r="B27" s="67"/>
      <c r="C27" s="68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68"/>
      <c r="B28" s="67"/>
      <c r="C28" s="68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7"/>
      <c r="C29" s="68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68"/>
      <c r="B30" s="67"/>
      <c r="C30" s="68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68"/>
      <c r="B31" s="67"/>
      <c r="C31" s="68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68"/>
      <c r="B32" s="67"/>
      <c r="C32" s="68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78</v>
      </c>
      <c r="H35" s="2"/>
      <c r="I35" s="2"/>
      <c r="J35" s="2"/>
      <c r="L35" s="1" t="s">
        <v>79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.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2.87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123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82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 t="shared" si="3"/>
        <v>0</v>
      </c>
      <c r="F16" s="34"/>
      <c r="G16" s="34"/>
      <c r="H16" s="34"/>
      <c r="I16" s="34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>
        <v>0</v>
      </c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122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71"/>
      <c r="C25" s="72"/>
      <c r="D25" s="14" t="s">
        <v>14</v>
      </c>
      <c r="E25" s="20">
        <f t="shared" ref="E25:E32" si="7">SUM(F25:J25)</f>
        <v>0</v>
      </c>
      <c r="F25" s="84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71"/>
      <c r="C26" s="72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71"/>
      <c r="C27" s="72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71"/>
      <c r="C28" s="72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71"/>
      <c r="C29" s="72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137"/>
      <c r="C30" s="72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71"/>
      <c r="C31" s="72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71"/>
      <c r="C32" s="72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0.6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3.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240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239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68"/>
      <c r="B25" s="141"/>
      <c r="C25" s="68"/>
      <c r="D25" s="14" t="s">
        <v>14</v>
      </c>
      <c r="E25" s="20">
        <f t="shared" ref="E25:E31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68"/>
      <c r="B26" s="141"/>
      <c r="C26" s="68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68"/>
      <c r="B27" s="141"/>
      <c r="C27" s="68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68"/>
      <c r="B28" s="141"/>
      <c r="C28" s="68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141"/>
      <c r="C29" s="68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68"/>
      <c r="B30" s="141"/>
      <c r="C30" s="68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68"/>
      <c r="B31" s="141"/>
      <c r="C31" s="68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68"/>
      <c r="B32" s="141"/>
      <c r="C32" s="68"/>
      <c r="D32" s="15" t="s">
        <v>16</v>
      </c>
      <c r="E32" s="20">
        <f>SUM(F32:J32)</f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0.6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62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247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142"/>
      <c r="C14" s="72"/>
      <c r="D14" s="28" t="s">
        <v>99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138"/>
      <c r="C16" s="100"/>
      <c r="D16" s="31" t="s">
        <v>21</v>
      </c>
      <c r="E16" s="34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37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87"/>
      <c r="C25" s="72"/>
      <c r="D25" s="14" t="s">
        <v>14</v>
      </c>
      <c r="E25" s="20">
        <f t="shared" ref="E25:E31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87"/>
      <c r="C26" s="72"/>
      <c r="D26" s="14" t="s">
        <v>12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87"/>
      <c r="C27" s="72"/>
      <c r="D27" s="14" t="s">
        <v>13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87"/>
      <c r="C28" s="72"/>
      <c r="D28" s="14" t="s">
        <v>103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87"/>
      <c r="C29" s="72"/>
      <c r="D29" s="15" t="s">
        <v>15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87"/>
      <c r="C30" s="72"/>
      <c r="D30" s="15" t="s">
        <v>11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87"/>
      <c r="C31" s="72"/>
      <c r="D31" s="15" t="s">
        <v>24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87"/>
      <c r="C32" s="72"/>
      <c r="D32" s="15" t="s">
        <v>16</v>
      </c>
      <c r="E32" s="20">
        <f>SUM(F32:J32)</f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7">E6-E23</f>
        <v>0</v>
      </c>
      <c r="F34" s="37">
        <f t="shared" si="7"/>
        <v>0</v>
      </c>
      <c r="G34" s="37">
        <f t="shared" si="7"/>
        <v>0</v>
      </c>
      <c r="H34" s="37">
        <f t="shared" si="7"/>
        <v>0</v>
      </c>
      <c r="I34" s="37">
        <f t="shared" si="7"/>
        <v>0</v>
      </c>
      <c r="J34" s="37">
        <f t="shared" si="7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0.1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2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124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>H8+H9</f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>H13+H14+H15+H12+H11</f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93</v>
      </c>
      <c r="E11" s="29">
        <f>F11+G11+H11+I11+J11</f>
        <v>0</v>
      </c>
      <c r="F11" s="17"/>
      <c r="G11" s="17"/>
      <c r="H11" s="36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99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102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68"/>
      <c r="B25" s="67"/>
      <c r="C25" s="68"/>
      <c r="D25" s="14" t="s">
        <v>14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68"/>
      <c r="B26" s="67"/>
      <c r="C26" s="68"/>
      <c r="D26" s="14" t="s">
        <v>12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68"/>
      <c r="B27" s="67"/>
      <c r="C27" s="68"/>
      <c r="D27" s="14" t="s">
        <v>13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68"/>
      <c r="B28" s="67"/>
      <c r="C28" s="68"/>
      <c r="D28" s="14" t="s">
        <v>103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7"/>
      <c r="C29" s="68"/>
      <c r="D29" s="15" t="s">
        <v>15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68"/>
      <c r="B30" s="67"/>
      <c r="C30" s="68"/>
      <c r="D30" s="15" t="s">
        <v>11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68"/>
      <c r="B31" s="89"/>
      <c r="C31" s="68"/>
      <c r="D31" s="15" t="s">
        <v>24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68"/>
      <c r="B32" s="67"/>
      <c r="C32" s="68"/>
      <c r="D32" s="15" t="s">
        <v>16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7">E6-E23</f>
        <v>0</v>
      </c>
      <c r="F34" s="37">
        <f t="shared" si="7"/>
        <v>0</v>
      </c>
      <c r="G34" s="37">
        <f t="shared" si="7"/>
        <v>0</v>
      </c>
      <c r="H34" s="37">
        <f t="shared" si="7"/>
        <v>0</v>
      </c>
      <c r="I34" s="37">
        <f t="shared" si="7"/>
        <v>0</v>
      </c>
      <c r="J34" s="37">
        <f t="shared" si="7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0.875" style="1" customWidth="1"/>
    <col min="2" max="2" width="12" style="1" customWidth="1"/>
    <col min="3" max="3" width="12.875" style="1" customWidth="1"/>
    <col min="4" max="4" width="31.625" style="1" customWidth="1"/>
    <col min="5" max="5" width="9.625" style="1" customWidth="1"/>
    <col min="6" max="6" width="11.75" style="1" customWidth="1"/>
    <col min="7" max="9" width="9.625" style="1" customWidth="1"/>
    <col min="10" max="10" width="12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2.375" style="1" customWidth="1"/>
    <col min="16" max="16" width="15.25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126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125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68"/>
      <c r="B25" s="88"/>
      <c r="C25" s="68"/>
      <c r="D25" s="14" t="s">
        <v>14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68"/>
      <c r="B26" s="88"/>
      <c r="C26" s="68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68"/>
      <c r="B27" s="88"/>
      <c r="C27" s="68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68"/>
      <c r="B28" s="88"/>
      <c r="C28" s="68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88"/>
      <c r="C29" s="68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68"/>
      <c r="B30" s="88"/>
      <c r="C30" s="68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68"/>
      <c r="B31" s="88"/>
      <c r="C31" s="68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68"/>
      <c r="B32" s="88"/>
      <c r="C32" s="68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68</v>
      </c>
      <c r="H35" s="2"/>
      <c r="I35" s="2"/>
      <c r="J35" s="2"/>
      <c r="L35" s="1" t="s">
        <v>69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0.6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37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154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127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128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129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130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131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132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133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134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135</v>
      </c>
      <c r="E14" s="29">
        <f t="shared" si="3"/>
        <v>0</v>
      </c>
      <c r="F14" s="17"/>
      <c r="G14" s="17"/>
      <c r="H14" s="17"/>
      <c r="I14" s="17"/>
      <c r="J14" s="17"/>
      <c r="K14" s="33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136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100"/>
      <c r="C16" s="100"/>
      <c r="D16" s="31" t="s">
        <v>137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138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139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140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141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142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143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144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68"/>
      <c r="B25" s="67"/>
      <c r="C25" s="68"/>
      <c r="D25" s="14" t="s">
        <v>145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68"/>
      <c r="B26" s="67"/>
      <c r="C26" s="68"/>
      <c r="D26" s="14" t="s">
        <v>146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68"/>
      <c r="B27" s="67"/>
      <c r="C27" s="68"/>
      <c r="D27" s="14" t="s">
        <v>147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68"/>
      <c r="B28" s="67"/>
      <c r="C28" s="68"/>
      <c r="D28" s="14" t="s">
        <v>148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7"/>
      <c r="C29" s="68"/>
      <c r="D29" s="15" t="s">
        <v>149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68"/>
      <c r="B30" s="67"/>
      <c r="C30" s="68"/>
      <c r="D30" s="15" t="s">
        <v>150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68"/>
      <c r="B31" s="67"/>
      <c r="C31" s="68"/>
      <c r="D31" s="15" t="s">
        <v>151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68"/>
      <c r="B32" s="67"/>
      <c r="C32" s="68"/>
      <c r="D32" s="15" t="s">
        <v>152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153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.37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12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233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206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207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208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90"/>
      <c r="C9" s="72"/>
      <c r="D9" s="28" t="s">
        <v>209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210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211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212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213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214</v>
      </c>
      <c r="E14" s="29">
        <f>F14+G14+H14+I14+J14</f>
        <v>0</v>
      </c>
      <c r="F14" s="17"/>
      <c r="G14" s="17"/>
      <c r="H14" s="17"/>
      <c r="I14" s="17"/>
      <c r="J14" s="17"/>
      <c r="K14" s="33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215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216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217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218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219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220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221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222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223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71"/>
      <c r="C25" s="72"/>
      <c r="D25" s="14" t="s">
        <v>224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71"/>
      <c r="C26" s="72"/>
      <c r="D26" s="14" t="s">
        <v>225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71"/>
      <c r="C27" s="72"/>
      <c r="D27" s="14" t="s">
        <v>226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71"/>
      <c r="C28" s="72"/>
      <c r="D28" s="14" t="s">
        <v>227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36" customHeight="1" x14ac:dyDescent="0.25">
      <c r="A29" s="72"/>
      <c r="B29" s="71"/>
      <c r="C29" s="72"/>
      <c r="D29" s="15" t="s">
        <v>228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71"/>
      <c r="C30" s="72"/>
      <c r="D30" s="15" t="s">
        <v>229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71"/>
      <c r="C31" s="72"/>
      <c r="D31" s="15" t="s">
        <v>230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71"/>
      <c r="C32" s="72"/>
      <c r="D32" s="15" t="s">
        <v>231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232</v>
      </c>
      <c r="E34" s="37">
        <f t="shared" ref="E34:J34" si="7">E6-E23</f>
        <v>0</v>
      </c>
      <c r="F34" s="37">
        <f t="shared" si="7"/>
        <v>0</v>
      </c>
      <c r="G34" s="37">
        <f t="shared" si="7"/>
        <v>0</v>
      </c>
      <c r="H34" s="37">
        <f t="shared" si="7"/>
        <v>0</v>
      </c>
      <c r="I34" s="37">
        <f t="shared" si="7"/>
        <v>0</v>
      </c>
      <c r="J34" s="37">
        <f t="shared" si="7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59</v>
      </c>
      <c r="H35" s="2"/>
      <c r="I35" s="2"/>
      <c r="J35" s="2"/>
      <c r="L35" s="1" t="s">
        <v>60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P41"/>
  <sheetViews>
    <sheetView zoomScale="75" zoomScaleNormal="75" zoomScaleSheetLayoutView="75" workbookViewId="0">
      <selection activeCell="D47" sqref="D47"/>
    </sheetView>
  </sheetViews>
  <sheetFormatPr defaultRowHeight="16.5" x14ac:dyDescent="0.25"/>
  <cols>
    <col min="1" max="1" width="10.625" style="1" customWidth="1"/>
    <col min="2" max="2" width="12" style="1" customWidth="1"/>
    <col min="3" max="3" width="12.875" style="1" customWidth="1"/>
    <col min="4" max="4" width="31.75" style="1" customWidth="1"/>
    <col min="5" max="5" width="14.375" style="1" customWidth="1"/>
    <col min="6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3.125" style="1" customWidth="1"/>
    <col min="16" max="16" width="14.375" style="1" customWidth="1"/>
    <col min="17" max="16384" width="9" style="1"/>
  </cols>
  <sheetData>
    <row r="1" spans="1:16" ht="31.5" customHeight="1" x14ac:dyDescent="0.25">
      <c r="C1" s="157" t="s">
        <v>277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182</v>
      </c>
      <c r="O2" s="183" t="s">
        <v>3</v>
      </c>
      <c r="P2" s="183"/>
    </row>
    <row r="3" spans="1:16" ht="21.75" customHeight="1" x14ac:dyDescent="0.25">
      <c r="A3" s="173" t="s">
        <v>257</v>
      </c>
      <c r="B3" s="174"/>
      <c r="C3" s="158" t="s">
        <v>258</v>
      </c>
      <c r="D3" s="158" t="s">
        <v>4</v>
      </c>
      <c r="E3" s="155" t="s">
        <v>260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16917</v>
      </c>
      <c r="B6" s="70">
        <f>B7+B10+B16+B17+B19</f>
        <v>16947</v>
      </c>
      <c r="C6" s="70">
        <f>C7+C10+C16+C17+C19</f>
        <v>18932</v>
      </c>
      <c r="D6" s="38" t="s">
        <v>6</v>
      </c>
      <c r="E6" s="37">
        <f t="shared" ref="E6:J6" si="0">E7+E10+E16+E17+E19</f>
        <v>18485</v>
      </c>
      <c r="F6" s="37">
        <f t="shared" si="0"/>
        <v>756</v>
      </c>
      <c r="G6" s="37">
        <f t="shared" si="0"/>
        <v>0</v>
      </c>
      <c r="H6" s="37">
        <f t="shared" si="0"/>
        <v>0</v>
      </c>
      <c r="I6" s="37">
        <f t="shared" si="0"/>
        <v>80</v>
      </c>
      <c r="J6" s="37">
        <f t="shared" si="0"/>
        <v>17649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2"/>
      <c r="C8" s="72"/>
      <c r="D8" s="28" t="s">
        <v>53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2"/>
      <c r="C9" s="72"/>
      <c r="D9" s="28" t="s">
        <v>81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1</v>
      </c>
      <c r="B10" s="64">
        <f>SUM(B11:B15)</f>
        <v>31</v>
      </c>
      <c r="C10" s="64">
        <f>SUM(C11:C15)</f>
        <v>1</v>
      </c>
      <c r="D10" s="31" t="s">
        <v>20</v>
      </c>
      <c r="E10" s="32">
        <f t="shared" ref="E10:J10" si="2">E13+E14+E15+E12+E11</f>
        <v>1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1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>
        <v>30</v>
      </c>
      <c r="C11" s="71"/>
      <c r="D11" s="50" t="s">
        <v>95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2"/>
      <c r="C13" s="72"/>
      <c r="D13" s="28" t="s">
        <v>83</v>
      </c>
      <c r="E13" s="29">
        <f t="shared" si="3"/>
        <v>0</v>
      </c>
      <c r="F13" s="17"/>
      <c r="G13" s="17"/>
      <c r="H13" s="17"/>
      <c r="I13" s="17"/>
      <c r="J13" s="17"/>
      <c r="K13" s="27"/>
      <c r="L13" s="4"/>
      <c r="M13" s="8"/>
      <c r="N13" s="177"/>
      <c r="O13" s="178"/>
      <c r="P13" s="8"/>
    </row>
    <row r="14" spans="1:16" ht="24" customHeight="1" x14ac:dyDescent="0.25">
      <c r="A14" s="72">
        <v>1</v>
      </c>
      <c r="B14" s="87">
        <v>1</v>
      </c>
      <c r="C14" s="72">
        <v>1</v>
      </c>
      <c r="D14" s="28" t="s">
        <v>85</v>
      </c>
      <c r="E14" s="29">
        <f t="shared" si="3"/>
        <v>1</v>
      </c>
      <c r="F14" s="17"/>
      <c r="G14" s="17"/>
      <c r="H14" s="17"/>
      <c r="I14" s="17"/>
      <c r="J14" s="17">
        <v>1</v>
      </c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2"/>
      <c r="C15" s="72"/>
      <c r="D15" s="28" t="s">
        <v>87</v>
      </c>
      <c r="E15" s="29">
        <f t="shared" si="3"/>
        <v>0</v>
      </c>
      <c r="F15" s="17"/>
      <c r="G15" s="17"/>
      <c r="H15" s="17"/>
      <c r="I15" s="17"/>
      <c r="J15" s="118"/>
      <c r="K15" s="27"/>
      <c r="L15" s="4"/>
      <c r="M15" s="8"/>
      <c r="N15" s="177"/>
      <c r="O15" s="178"/>
      <c r="P15" s="8"/>
    </row>
    <row r="16" spans="1:16" ht="24" customHeight="1" x14ac:dyDescent="0.25">
      <c r="A16" s="100">
        <v>16916</v>
      </c>
      <c r="B16" s="100">
        <v>16916</v>
      </c>
      <c r="C16" s="100">
        <v>18931</v>
      </c>
      <c r="D16" s="31" t="s">
        <v>21</v>
      </c>
      <c r="E16" s="32">
        <f t="shared" si="3"/>
        <v>18484</v>
      </c>
      <c r="F16" s="34">
        <v>756</v>
      </c>
      <c r="G16" s="34"/>
      <c r="H16" s="34"/>
      <c r="I16" s="32">
        <v>80</v>
      </c>
      <c r="J16" s="35">
        <f>J23-J7-J10-J17-J19-J22</f>
        <v>17648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36"/>
      <c r="G20" s="36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88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62"/>
      <c r="B22" s="63"/>
      <c r="C22" s="62"/>
      <c r="D22" s="101" t="s">
        <v>255</v>
      </c>
      <c r="E22" s="29">
        <f>J22</f>
        <v>0</v>
      </c>
      <c r="F22" s="17"/>
      <c r="G22" s="17"/>
      <c r="H22" s="17"/>
      <c r="I22" s="17"/>
      <c r="J22" s="57">
        <v>0</v>
      </c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17445</v>
      </c>
      <c r="B23" s="70">
        <f>SUM(B25:B32)</f>
        <v>16553</v>
      </c>
      <c r="C23" s="70">
        <f>SUM(C25:C32)</f>
        <v>18932</v>
      </c>
      <c r="D23" s="38" t="s">
        <v>7</v>
      </c>
      <c r="E23" s="37">
        <f t="shared" ref="E23:J23" si="6">E24</f>
        <v>18485</v>
      </c>
      <c r="F23" s="37">
        <f t="shared" si="6"/>
        <v>756</v>
      </c>
      <c r="G23" s="37">
        <f t="shared" si="6"/>
        <v>0</v>
      </c>
      <c r="H23" s="37">
        <f t="shared" si="6"/>
        <v>0</v>
      </c>
      <c r="I23" s="37">
        <f t="shared" si="6"/>
        <v>80</v>
      </c>
      <c r="J23" s="37">
        <f t="shared" si="6"/>
        <v>17649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>
        <v>0</v>
      </c>
      <c r="D24" s="13" t="s">
        <v>107</v>
      </c>
      <c r="E24" s="19">
        <f t="shared" ref="E24:E32" si="7">SUM(F24:J24)</f>
        <v>18485</v>
      </c>
      <c r="F24" s="21">
        <f>F25+F26+F27+F29+F30+F31+F32+F28</f>
        <v>756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80</v>
      </c>
      <c r="J24" s="21">
        <f>J25+J26+J27+J29+J30+J31+J32+J28</f>
        <v>17649</v>
      </c>
      <c r="K24" s="27"/>
      <c r="L24" s="91" t="s">
        <v>256</v>
      </c>
      <c r="M24" s="6"/>
      <c r="N24" s="169"/>
      <c r="O24" s="170"/>
      <c r="P24" s="8"/>
    </row>
    <row r="25" spans="1:16" ht="24.75" customHeight="1" x14ac:dyDescent="0.25">
      <c r="A25" s="72">
        <v>16256</v>
      </c>
      <c r="B25" s="72">
        <v>15061</v>
      </c>
      <c r="C25" s="72">
        <v>17785</v>
      </c>
      <c r="D25" s="14" t="s">
        <v>14</v>
      </c>
      <c r="E25" s="20">
        <f>SUM(F25:J25)</f>
        <v>17320</v>
      </c>
      <c r="F25" s="36">
        <v>756</v>
      </c>
      <c r="G25" s="36"/>
      <c r="H25" s="36"/>
      <c r="I25" s="36">
        <v>80</v>
      </c>
      <c r="J25" s="36">
        <v>16484</v>
      </c>
      <c r="K25" s="27"/>
      <c r="L25" s="6"/>
      <c r="M25" s="6"/>
      <c r="N25" s="169"/>
      <c r="O25" s="170"/>
      <c r="P25" s="8"/>
    </row>
    <row r="26" spans="1:16" ht="24.75" customHeight="1" x14ac:dyDescent="0.25">
      <c r="A26" s="72">
        <v>955</v>
      </c>
      <c r="B26" s="72">
        <v>916</v>
      </c>
      <c r="C26" s="72">
        <v>945</v>
      </c>
      <c r="D26" s="14" t="s">
        <v>12</v>
      </c>
      <c r="E26" s="20">
        <f>SUM(F26:J26)</f>
        <v>963</v>
      </c>
      <c r="F26" s="36"/>
      <c r="G26" s="36"/>
      <c r="H26" s="36"/>
      <c r="I26" s="36"/>
      <c r="J26" s="36">
        <v>963</v>
      </c>
      <c r="K26" s="27"/>
      <c r="L26" s="6"/>
      <c r="M26" s="6"/>
      <c r="N26" s="169"/>
      <c r="O26" s="170"/>
      <c r="P26" s="8"/>
    </row>
    <row r="27" spans="1:16" ht="24.75" customHeight="1" x14ac:dyDescent="0.25">
      <c r="A27" s="72">
        <v>121</v>
      </c>
      <c r="B27" s="72">
        <v>121</v>
      </c>
      <c r="C27" s="72">
        <v>119</v>
      </c>
      <c r="D27" s="14" t="s">
        <v>13</v>
      </c>
      <c r="E27" s="20">
        <f t="shared" si="7"/>
        <v>119</v>
      </c>
      <c r="F27" s="36"/>
      <c r="G27" s="36"/>
      <c r="H27" s="36"/>
      <c r="I27" s="36"/>
      <c r="J27" s="36">
        <v>119</v>
      </c>
      <c r="K27" s="27"/>
      <c r="L27" s="6"/>
      <c r="M27" s="6"/>
      <c r="N27" s="169"/>
      <c r="O27" s="170"/>
      <c r="P27" s="8"/>
    </row>
    <row r="28" spans="1:16" ht="24.75" customHeight="1" x14ac:dyDescent="0.25">
      <c r="A28" s="72">
        <v>42</v>
      </c>
      <c r="B28" s="72">
        <v>38</v>
      </c>
      <c r="C28" s="72">
        <v>42</v>
      </c>
      <c r="D28" s="14" t="s">
        <v>52</v>
      </c>
      <c r="E28" s="20">
        <f t="shared" si="7"/>
        <v>42</v>
      </c>
      <c r="F28" s="36"/>
      <c r="G28" s="36"/>
      <c r="H28" s="36"/>
      <c r="I28" s="36"/>
      <c r="J28" s="36">
        <v>42</v>
      </c>
      <c r="K28" s="27"/>
      <c r="L28" s="6"/>
      <c r="M28" s="6"/>
      <c r="N28" s="23"/>
      <c r="O28" s="24"/>
      <c r="P28" s="8"/>
    </row>
    <row r="29" spans="1:16" ht="24.75" customHeight="1" x14ac:dyDescent="0.25">
      <c r="A29" s="72">
        <v>24</v>
      </c>
      <c r="B29" s="72">
        <v>23</v>
      </c>
      <c r="C29" s="72">
        <v>24</v>
      </c>
      <c r="D29" s="15" t="s">
        <v>15</v>
      </c>
      <c r="E29" s="20">
        <f t="shared" si="7"/>
        <v>24</v>
      </c>
      <c r="F29" s="36"/>
      <c r="G29" s="36"/>
      <c r="H29" s="36"/>
      <c r="I29" s="36"/>
      <c r="J29" s="36">
        <v>24</v>
      </c>
      <c r="K29" s="27"/>
      <c r="L29" s="6"/>
      <c r="M29" s="6"/>
      <c r="N29" s="169"/>
      <c r="O29" s="170"/>
      <c r="P29" s="8"/>
    </row>
    <row r="30" spans="1:16" ht="49.5" customHeight="1" x14ac:dyDescent="0.25">
      <c r="A30" s="72">
        <v>18</v>
      </c>
      <c r="B30" s="72">
        <v>1</v>
      </c>
      <c r="C30" s="72">
        <v>2</v>
      </c>
      <c r="D30" s="15" t="s">
        <v>11</v>
      </c>
      <c r="E30" s="20">
        <f t="shared" si="7"/>
        <v>2</v>
      </c>
      <c r="F30" s="36"/>
      <c r="G30" s="36"/>
      <c r="H30" s="36"/>
      <c r="I30" s="36"/>
      <c r="J30" s="36">
        <v>2</v>
      </c>
      <c r="K30" s="27"/>
      <c r="L30" s="6"/>
      <c r="M30" s="6"/>
      <c r="N30" s="169"/>
      <c r="O30" s="170"/>
      <c r="P30" s="8"/>
    </row>
    <row r="31" spans="1:16" ht="24.75" customHeight="1" x14ac:dyDescent="0.25">
      <c r="A31" s="72">
        <v>15</v>
      </c>
      <c r="B31" s="72">
        <v>380</v>
      </c>
      <c r="C31" s="72">
        <v>15</v>
      </c>
      <c r="D31" s="15" t="s">
        <v>24</v>
      </c>
      <c r="E31" s="20">
        <f t="shared" si="7"/>
        <v>15</v>
      </c>
      <c r="F31" s="36"/>
      <c r="G31" s="36"/>
      <c r="H31" s="36"/>
      <c r="I31" s="36"/>
      <c r="J31" s="36">
        <v>15</v>
      </c>
      <c r="K31" s="27"/>
      <c r="L31" s="6"/>
      <c r="M31" s="6"/>
      <c r="N31" s="169"/>
      <c r="O31" s="170"/>
      <c r="P31" s="8"/>
    </row>
    <row r="32" spans="1:16" ht="36" customHeight="1" x14ac:dyDescent="0.25">
      <c r="A32" s="72">
        <v>14</v>
      </c>
      <c r="B32" s="72">
        <v>13</v>
      </c>
      <c r="C32" s="72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-528</v>
      </c>
      <c r="B34" s="69">
        <f>B6-B23</f>
        <v>394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s="104" customFormat="1" ht="24.75" customHeight="1" x14ac:dyDescent="0.25">
      <c r="D35" s="119" t="s">
        <v>18</v>
      </c>
      <c r="E35" s="119"/>
      <c r="F35" s="119"/>
      <c r="G35" s="119" t="s">
        <v>17</v>
      </c>
      <c r="H35" s="119"/>
      <c r="I35" s="119"/>
      <c r="J35" s="119"/>
      <c r="L35" s="104" t="s">
        <v>9</v>
      </c>
      <c r="O35" s="120" t="s">
        <v>10</v>
      </c>
    </row>
    <row r="36" spans="1:16" s="121" customFormat="1" ht="28.5" customHeight="1" x14ac:dyDescent="0.25">
      <c r="A36" s="151" t="s">
        <v>265</v>
      </c>
      <c r="B36" s="152"/>
      <c r="C36" s="152"/>
      <c r="D36" s="152"/>
      <c r="E36" s="152"/>
      <c r="F36" s="152"/>
      <c r="G36" s="152"/>
      <c r="H36" s="152"/>
      <c r="I36" s="152"/>
      <c r="J36" s="151"/>
    </row>
    <row r="37" spans="1:16" s="121" customFormat="1" ht="28.5" customHeight="1" x14ac:dyDescent="0.25">
      <c r="A37" s="151" t="s">
        <v>108</v>
      </c>
      <c r="B37" s="152"/>
      <c r="C37" s="152"/>
      <c r="D37" s="152"/>
      <c r="E37" s="152"/>
      <c r="F37" s="152"/>
      <c r="G37" s="152"/>
      <c r="H37" s="152"/>
      <c r="I37" s="152"/>
      <c r="J37" s="152"/>
    </row>
    <row r="38" spans="1:16" s="121" customFormat="1" ht="28.5" customHeight="1" x14ac:dyDescent="0.25">
      <c r="A38" s="151" t="s">
        <v>263</v>
      </c>
      <c r="B38" s="152"/>
      <c r="C38" s="152"/>
      <c r="D38" s="152"/>
      <c r="E38" s="152"/>
      <c r="F38" s="152"/>
      <c r="G38" s="152"/>
      <c r="H38" s="152"/>
      <c r="I38" s="152"/>
      <c r="J38" s="151"/>
    </row>
    <row r="39" spans="1:16" s="121" customFormat="1" ht="28.5" customHeight="1" x14ac:dyDescent="0.25">
      <c r="A39" s="151" t="s">
        <v>264</v>
      </c>
      <c r="B39" s="152"/>
      <c r="C39" s="152"/>
      <c r="D39" s="152"/>
      <c r="E39" s="152"/>
      <c r="F39" s="152"/>
      <c r="G39" s="152"/>
      <c r="H39" s="152"/>
      <c r="I39" s="152"/>
      <c r="J39" s="151"/>
    </row>
    <row r="40" spans="1:16" s="122" customFormat="1" ht="27" customHeight="1" x14ac:dyDescent="0.25">
      <c r="A40" s="149" t="s">
        <v>278</v>
      </c>
      <c r="B40" s="150"/>
      <c r="C40" s="150"/>
      <c r="D40" s="150"/>
      <c r="E40" s="150"/>
      <c r="F40" s="150"/>
      <c r="G40" s="150"/>
      <c r="H40" s="152"/>
      <c r="I40" s="152"/>
      <c r="J40" s="153"/>
    </row>
    <row r="41" spans="1:16" s="122" customFormat="1" ht="27" customHeight="1" x14ac:dyDescent="0.25">
      <c r="A41" s="151"/>
      <c r="B41" s="152"/>
      <c r="C41" s="152"/>
      <c r="D41" s="152"/>
      <c r="E41" s="152"/>
      <c r="F41" s="152"/>
      <c r="G41" s="152"/>
      <c r="H41" s="152"/>
      <c r="I41" s="152"/>
      <c r="J41" s="153"/>
    </row>
  </sheetData>
  <mergeCells count="40">
    <mergeCell ref="C1:P1"/>
    <mergeCell ref="C3:C5"/>
    <mergeCell ref="D3:D5"/>
    <mergeCell ref="E3:J3"/>
    <mergeCell ref="K3:K5"/>
    <mergeCell ref="L3:L5"/>
    <mergeCell ref="A3:B3"/>
    <mergeCell ref="A4:A5"/>
    <mergeCell ref="B4:B5"/>
    <mergeCell ref="E4:E5"/>
    <mergeCell ref="N32:O32"/>
    <mergeCell ref="M3:O3"/>
    <mergeCell ref="G4:G5"/>
    <mergeCell ref="H4:H5"/>
    <mergeCell ref="N30:O30"/>
    <mergeCell ref="N26:O26"/>
    <mergeCell ref="N24:O24"/>
    <mergeCell ref="N25:O25"/>
    <mergeCell ref="N27:O27"/>
    <mergeCell ref="N29:O29"/>
    <mergeCell ref="M4:M5"/>
    <mergeCell ref="N4:O5"/>
    <mergeCell ref="N31:O31"/>
    <mergeCell ref="N34:O34"/>
    <mergeCell ref="N17:O17"/>
    <mergeCell ref="N13:O13"/>
    <mergeCell ref="N16:O16"/>
    <mergeCell ref="O2:P2"/>
    <mergeCell ref="F4:F5"/>
    <mergeCell ref="N18:O18"/>
    <mergeCell ref="N23:O23"/>
    <mergeCell ref="N21:O21"/>
    <mergeCell ref="N6:O6"/>
    <mergeCell ref="N7:O7"/>
    <mergeCell ref="N8:O8"/>
    <mergeCell ref="N10:O10"/>
    <mergeCell ref="N15:O15"/>
    <mergeCell ref="P3:P5"/>
    <mergeCell ref="I4:I5"/>
    <mergeCell ref="J4:J5"/>
  </mergeCells>
  <phoneticPr fontId="29" type="noConversion"/>
  <printOptions horizontalCentered="1"/>
  <pageMargins left="0" right="0.15748031496062992" top="0.24" bottom="0.23" header="0" footer="0"/>
  <pageSetup paperSize="9" scale="49" orientation="landscape" r:id="rId1"/>
  <headerFooter alignWithMargins="0"/>
  <ignoredErrors>
    <ignoredError sqref="C19 C23 A10:C10" formulaRange="1"/>
  </ignoredError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.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12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155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127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128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/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129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130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131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156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133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134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135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136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138"/>
      <c r="C16" s="100"/>
      <c r="D16" s="31" t="s">
        <v>137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138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139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140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141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142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143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157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71"/>
      <c r="C25" s="72"/>
      <c r="D25" s="14" t="s">
        <v>145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71"/>
      <c r="C26" s="72"/>
      <c r="D26" s="14" t="s">
        <v>146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71"/>
      <c r="C27" s="72"/>
      <c r="D27" s="14" t="s">
        <v>147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71"/>
      <c r="C28" s="72"/>
      <c r="D28" s="14" t="s">
        <v>148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71"/>
      <c r="C29" s="72"/>
      <c r="D29" s="15" t="s">
        <v>149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87"/>
      <c r="C30" s="72"/>
      <c r="D30" s="15" t="s">
        <v>150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71"/>
      <c r="C31" s="72"/>
      <c r="D31" s="15" t="s">
        <v>151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87"/>
      <c r="C32" s="72"/>
      <c r="D32" s="15" t="s">
        <v>152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153</v>
      </c>
      <c r="E34" s="37">
        <f t="shared" ref="E34:J34" si="7">E6-E23</f>
        <v>0</v>
      </c>
      <c r="F34" s="37">
        <f t="shared" si="7"/>
        <v>0</v>
      </c>
      <c r="G34" s="37">
        <f t="shared" si="7"/>
        <v>0</v>
      </c>
      <c r="H34" s="37">
        <f t="shared" si="7"/>
        <v>0</v>
      </c>
      <c r="I34" s="37">
        <f t="shared" si="7"/>
        <v>0</v>
      </c>
      <c r="J34" s="37">
        <f t="shared" si="7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.12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159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107">
        <f>A7+A10+A17+A19+A16</f>
        <v>0</v>
      </c>
      <c r="B6" s="107">
        <f>B7+B10+B17+B19+B16</f>
        <v>0</v>
      </c>
      <c r="C6" s="107">
        <f>C7+C10+C17+C19+C16</f>
        <v>0</v>
      </c>
      <c r="D6" s="38" t="s">
        <v>127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32">
        <f>SUM(A8:A9)</f>
        <v>0</v>
      </c>
      <c r="B7" s="32">
        <f>SUM(B8:B9)</f>
        <v>0</v>
      </c>
      <c r="C7" s="32">
        <f>SUM(C8:C9)</f>
        <v>0</v>
      </c>
      <c r="D7" s="31" t="s">
        <v>128</v>
      </c>
      <c r="E7" s="32">
        <f t="shared" ref="E7:J7" si="1">E8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17"/>
      <c r="B8" s="17"/>
      <c r="C8" s="17"/>
      <c r="D8" s="28" t="s">
        <v>129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17"/>
      <c r="B9" s="17"/>
      <c r="C9" s="17"/>
      <c r="D9" s="28" t="s">
        <v>130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32">
        <f>SUM(A11:A15)</f>
        <v>0</v>
      </c>
      <c r="B10" s="32">
        <f>SUM(B11:B15)</f>
        <v>0</v>
      </c>
      <c r="C10" s="32">
        <f>SUM(C11:C15)</f>
        <v>0</v>
      </c>
      <c r="D10" s="31" t="s">
        <v>131</v>
      </c>
      <c r="E10" s="32">
        <f t="shared" ref="E10:J10" si="2">E13+E14+E15+E11+E12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17"/>
      <c r="B11" s="17"/>
      <c r="C11" s="17"/>
      <c r="D11" s="50" t="s">
        <v>156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17"/>
      <c r="B12" s="17"/>
      <c r="C12" s="17"/>
      <c r="D12" s="50" t="s">
        <v>133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17"/>
      <c r="B13" s="17"/>
      <c r="C13" s="17"/>
      <c r="D13" s="28" t="s">
        <v>134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17"/>
      <c r="B14" s="17"/>
      <c r="C14" s="17"/>
      <c r="D14" s="28" t="s">
        <v>135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17"/>
      <c r="B15" s="17"/>
      <c r="C15" s="17"/>
      <c r="D15" s="28" t="s">
        <v>136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23"/>
      <c r="B16" s="123"/>
      <c r="C16" s="123"/>
      <c r="D16" s="31" t="s">
        <v>137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32">
        <f>A18</f>
        <v>0</v>
      </c>
      <c r="B17" s="32">
        <f>B18</f>
        <v>0</v>
      </c>
      <c r="C17" s="32">
        <f>C18</f>
        <v>0</v>
      </c>
      <c r="D17" s="31" t="s">
        <v>138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124"/>
      <c r="B18" s="124"/>
      <c r="C18" s="95"/>
      <c r="D18" s="28" t="s">
        <v>139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32">
        <f>SUM(A20:A21)</f>
        <v>0</v>
      </c>
      <c r="B19" s="32">
        <f>SUM(B20:B21)</f>
        <v>0</v>
      </c>
      <c r="C19" s="32">
        <f>SUM(C20:C21)</f>
        <v>0</v>
      </c>
      <c r="D19" s="31" t="s">
        <v>140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124"/>
      <c r="B20" s="124"/>
      <c r="C20" s="95"/>
      <c r="D20" s="50" t="s">
        <v>141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124"/>
      <c r="B21" s="124"/>
      <c r="C21" s="95"/>
      <c r="D21" s="28" t="s">
        <v>142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13">
        <f>A23-A6</f>
        <v>0</v>
      </c>
      <c r="B22" s="113">
        <f>B23-B6</f>
        <v>0</v>
      </c>
      <c r="C22" s="113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7">
        <f>SUM(A25:A32)</f>
        <v>0</v>
      </c>
      <c r="B23" s="107">
        <f>SUM(B25:B32)</f>
        <v>0</v>
      </c>
      <c r="C23" s="107">
        <f>SUM(C25:C32)</f>
        <v>0</v>
      </c>
      <c r="D23" s="38" t="s">
        <v>143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113"/>
      <c r="B24" s="113"/>
      <c r="C24" s="110"/>
      <c r="D24" s="13" t="s">
        <v>158</v>
      </c>
      <c r="E24" s="19">
        <f>SUM(F24:J24)</f>
        <v>0</v>
      </c>
      <c r="F24" s="21">
        <f>F25+F26+F27+F29+F30+F31+F32</f>
        <v>0</v>
      </c>
      <c r="G24" s="21">
        <f>G25+G26+G27+G29+G30+G31+G32</f>
        <v>0</v>
      </c>
      <c r="H24" s="21">
        <f>H25+H26+H27+H29+H30+H31+H32</f>
        <v>0</v>
      </c>
      <c r="I24" s="21">
        <f>I25+I26+I27+I29+I30+I31+I32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17"/>
      <c r="B25" s="17"/>
      <c r="C25" s="17"/>
      <c r="D25" s="14" t="s">
        <v>145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17"/>
      <c r="B26" s="17"/>
      <c r="C26" s="17"/>
      <c r="D26" s="14" t="s">
        <v>146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17"/>
      <c r="B27" s="17"/>
      <c r="C27" s="17"/>
      <c r="D27" s="14" t="s">
        <v>147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17"/>
      <c r="B28" s="17"/>
      <c r="C28" s="17"/>
      <c r="D28" s="14" t="s">
        <v>148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17"/>
      <c r="B29" s="17"/>
      <c r="C29" s="17"/>
      <c r="D29" s="15" t="s">
        <v>149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17"/>
      <c r="B30" s="17"/>
      <c r="C30" s="17"/>
      <c r="D30" s="15" t="s">
        <v>150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17"/>
      <c r="B31" s="17"/>
      <c r="C31" s="17"/>
      <c r="D31" s="15" t="s">
        <v>151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17"/>
      <c r="B32" s="17"/>
      <c r="C32" s="17"/>
      <c r="D32" s="15" t="s">
        <v>152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113"/>
      <c r="B33" s="113"/>
      <c r="C33" s="110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107">
        <f>A6-A23</f>
        <v>0</v>
      </c>
      <c r="B34" s="107">
        <f>B6-B23</f>
        <v>0</v>
      </c>
      <c r="C34" s="107">
        <f>C6-C23</f>
        <v>0</v>
      </c>
      <c r="D34" s="38" t="s">
        <v>153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66</v>
      </c>
      <c r="H35" s="2"/>
      <c r="I35" s="2"/>
      <c r="J35" s="2"/>
      <c r="L35" s="1" t="s">
        <v>67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.1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4.87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246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54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72"/>
      <c r="C25" s="72"/>
      <c r="D25" s="14" t="s">
        <v>14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72"/>
      <c r="C26" s="72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72"/>
      <c r="C27" s="72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72"/>
      <c r="C28" s="72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72"/>
      <c r="C29" s="72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72"/>
      <c r="C30" s="72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72"/>
      <c r="C31" s="72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72"/>
      <c r="C32" s="72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139">
        <f>B6-B23</f>
        <v>0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68</v>
      </c>
      <c r="H35" s="2"/>
      <c r="I35" s="2"/>
      <c r="J35" s="2"/>
      <c r="L35" s="1" t="s">
        <v>69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.1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245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183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86"/>
      <c r="C8" s="72"/>
      <c r="D8" s="28" t="s">
        <v>184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185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186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86"/>
      <c r="C11" s="71"/>
      <c r="D11" s="50" t="s">
        <v>187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86"/>
      <c r="C12" s="71"/>
      <c r="D12" s="50" t="s">
        <v>188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86"/>
      <c r="C13" s="72"/>
      <c r="D13" s="28" t="s">
        <v>82</v>
      </c>
      <c r="E13" s="29">
        <f t="shared" si="3"/>
        <v>0</v>
      </c>
      <c r="F13" s="17"/>
      <c r="G13" s="17"/>
      <c r="H13" s="17"/>
      <c r="I13" s="17"/>
      <c r="J13" s="17"/>
      <c r="K13" s="27"/>
      <c r="L13" s="4"/>
      <c r="M13" s="8"/>
      <c r="N13" s="177"/>
      <c r="O13" s="178"/>
      <c r="P13" s="8"/>
    </row>
    <row r="14" spans="1:16" ht="24" customHeight="1" x14ac:dyDescent="0.25">
      <c r="A14" s="72"/>
      <c r="B14" s="86"/>
      <c r="C14" s="72"/>
      <c r="D14" s="28" t="s">
        <v>84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86"/>
      <c r="C15" s="72"/>
      <c r="D15" s="28" t="s">
        <v>86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140"/>
      <c r="C16" s="100"/>
      <c r="D16" s="31" t="s">
        <v>189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190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191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192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193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86"/>
      <c r="C21" s="72"/>
      <c r="D21" s="28" t="s">
        <v>194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195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196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87"/>
      <c r="C25" s="72"/>
      <c r="D25" s="14" t="s">
        <v>197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87"/>
      <c r="C26" s="72"/>
      <c r="D26" s="14" t="s">
        <v>198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87"/>
      <c r="C27" s="72"/>
      <c r="D27" s="14" t="s">
        <v>199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87"/>
      <c r="C28" s="72"/>
      <c r="D28" s="14" t="s">
        <v>200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87"/>
      <c r="C29" s="72"/>
      <c r="D29" s="15" t="s">
        <v>201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87"/>
      <c r="C30" s="72"/>
      <c r="D30" s="15" t="s">
        <v>202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87"/>
      <c r="C31" s="72"/>
      <c r="D31" s="15" t="s">
        <v>203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87"/>
      <c r="C32" s="72"/>
      <c r="D32" s="15" t="s">
        <v>204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205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64</v>
      </c>
      <c r="H35" s="2"/>
      <c r="I35" s="2"/>
      <c r="J35" s="2"/>
      <c r="L35" s="1" t="s">
        <v>65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2.625" style="1" customWidth="1"/>
    <col min="2" max="2" width="12" style="1" customWidth="1"/>
    <col min="3" max="3" width="12.875" style="1" customWidth="1"/>
    <col min="4" max="4" width="31.625" style="1" customWidth="1"/>
    <col min="5" max="5" width="9.375" style="1" customWidth="1"/>
    <col min="6" max="6" width="9.625" style="1" customWidth="1"/>
    <col min="7" max="7" width="8.75" style="1" customWidth="1"/>
    <col min="8" max="8" width="8.875" style="1" customWidth="1"/>
    <col min="9" max="9" width="8.25" style="1" customWidth="1"/>
    <col min="10" max="10" width="9.125" style="1" customWidth="1"/>
    <col min="11" max="11" width="9.875" style="1" customWidth="1"/>
    <col min="12" max="12" width="30.75" style="1" customWidth="1"/>
    <col min="13" max="13" width="9.75" style="1" customWidth="1"/>
    <col min="14" max="14" width="9" style="1"/>
    <col min="15" max="15" width="17.12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161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127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128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129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130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131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156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133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134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135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136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137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138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139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140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141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142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143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103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160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68"/>
      <c r="B25" s="88"/>
      <c r="C25" s="68"/>
      <c r="D25" s="14" t="s">
        <v>145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68"/>
      <c r="B26" s="88"/>
      <c r="C26" s="68"/>
      <c r="D26" s="14" t="s">
        <v>146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68"/>
      <c r="B27" s="88"/>
      <c r="C27" s="68"/>
      <c r="D27" s="14" t="s">
        <v>147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68"/>
      <c r="B28" s="88"/>
      <c r="C28" s="68"/>
      <c r="D28" s="14" t="s">
        <v>148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88"/>
      <c r="C29" s="68"/>
      <c r="D29" s="15" t="s">
        <v>149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68"/>
      <c r="B30" s="88"/>
      <c r="C30" s="68"/>
      <c r="D30" s="15" t="s">
        <v>150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68"/>
      <c r="B31" s="88"/>
      <c r="C31" s="68"/>
      <c r="D31" s="15" t="s">
        <v>151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68"/>
      <c r="B32" s="88"/>
      <c r="C32" s="68"/>
      <c r="D32" s="15" t="s">
        <v>152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153</v>
      </c>
      <c r="E34" s="37">
        <f t="shared" ref="E34:J34" si="7">E6-E23</f>
        <v>0</v>
      </c>
      <c r="F34" s="37">
        <f t="shared" si="7"/>
        <v>0</v>
      </c>
      <c r="G34" s="37">
        <f t="shared" si="7"/>
        <v>0</v>
      </c>
      <c r="H34" s="37">
        <f t="shared" si="7"/>
        <v>0</v>
      </c>
      <c r="I34" s="37">
        <f t="shared" si="7"/>
        <v>0</v>
      </c>
      <c r="J34" s="37">
        <f t="shared" si="7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78</v>
      </c>
      <c r="H35" s="2"/>
      <c r="I35" s="2"/>
      <c r="J35" s="2"/>
      <c r="L35" s="1" t="s">
        <v>79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3" style="1" bestFit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.375" style="1" customWidth="1"/>
    <col min="12" max="12" width="30.5" style="1" customWidth="1"/>
    <col min="13" max="13" width="9.75" style="1" customWidth="1"/>
    <col min="14" max="14" width="9" style="1"/>
    <col min="15" max="15" width="14" style="1" customWidth="1"/>
    <col min="16" max="16" width="13.25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251</v>
      </c>
      <c r="O2" s="194" t="s">
        <v>3</v>
      </c>
      <c r="P2" s="194"/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>F12+G12+H12+I12+J12</f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>F13+G13+H13+I13+J13</f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99</v>
      </c>
      <c r="E14" s="29">
        <f>F14+G14+H14+I14+J14</f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>F16+G16+H16+I16+J16</f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3">E18</f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4">E20+E21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5">E24</f>
        <v>0</v>
      </c>
      <c r="F23" s="37">
        <f t="shared" si="5"/>
        <v>0</v>
      </c>
      <c r="G23" s="37">
        <f t="shared" si="5"/>
        <v>0</v>
      </c>
      <c r="H23" s="37">
        <f t="shared" si="5"/>
        <v>0</v>
      </c>
      <c r="I23" s="37">
        <f t="shared" si="5"/>
        <v>0</v>
      </c>
      <c r="J23" s="37">
        <f t="shared" si="5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250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68"/>
      <c r="B25" s="68"/>
      <c r="C25" s="68"/>
      <c r="D25" s="14" t="s">
        <v>14</v>
      </c>
      <c r="E25" s="20">
        <f t="shared" ref="E25:E32" si="6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68"/>
      <c r="B26" s="68"/>
      <c r="C26" s="68"/>
      <c r="D26" s="14" t="s">
        <v>12</v>
      </c>
      <c r="E26" s="20">
        <f t="shared" si="6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68"/>
      <c r="B27" s="68"/>
      <c r="C27" s="68"/>
      <c r="D27" s="14" t="s">
        <v>13</v>
      </c>
      <c r="E27" s="20">
        <f t="shared" si="6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68"/>
      <c r="B28" s="68"/>
      <c r="C28" s="68"/>
      <c r="D28" s="14" t="s">
        <v>103</v>
      </c>
      <c r="E28" s="20">
        <f t="shared" si="6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68"/>
      <c r="B29" s="68"/>
      <c r="C29" s="68"/>
      <c r="D29" s="15" t="s">
        <v>15</v>
      </c>
      <c r="E29" s="20">
        <f t="shared" si="6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68"/>
      <c r="B30" s="68"/>
      <c r="C30" s="68"/>
      <c r="D30" s="15" t="s">
        <v>11</v>
      </c>
      <c r="E30" s="20">
        <f t="shared" si="6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68"/>
      <c r="B31" s="68"/>
      <c r="C31" s="68"/>
      <c r="D31" s="15" t="s">
        <v>24</v>
      </c>
      <c r="E31" s="20">
        <f t="shared" si="6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68"/>
      <c r="B32" s="68"/>
      <c r="C32" s="68"/>
      <c r="D32" s="15" t="s">
        <v>16</v>
      </c>
      <c r="E32" s="20">
        <f t="shared" si="6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7">E6-E23</f>
        <v>0</v>
      </c>
      <c r="F34" s="37">
        <f t="shared" si="7"/>
        <v>0</v>
      </c>
      <c r="G34" s="37">
        <f t="shared" si="7"/>
        <v>0</v>
      </c>
      <c r="H34" s="37">
        <f t="shared" si="7"/>
        <v>0</v>
      </c>
      <c r="I34" s="37">
        <f t="shared" si="7"/>
        <v>0</v>
      </c>
      <c r="J34" s="37">
        <f t="shared" si="7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1">
    <mergeCell ref="A3:B3"/>
    <mergeCell ref="A4:A5"/>
    <mergeCell ref="B4:B5"/>
    <mergeCell ref="E4:E5"/>
    <mergeCell ref="G4:G5"/>
    <mergeCell ref="F4:F5"/>
    <mergeCell ref="C1:P1"/>
    <mergeCell ref="C3:C5"/>
    <mergeCell ref="D3:D5"/>
    <mergeCell ref="E3:J3"/>
    <mergeCell ref="K3:K5"/>
    <mergeCell ref="L3:L5"/>
    <mergeCell ref="M3:O3"/>
    <mergeCell ref="P3:P5"/>
    <mergeCell ref="O2:P2"/>
    <mergeCell ref="M4:M5"/>
    <mergeCell ref="H4:H5"/>
    <mergeCell ref="N4:O5"/>
    <mergeCell ref="I4:I5"/>
    <mergeCell ref="J4:J5"/>
    <mergeCell ref="N23:O23"/>
    <mergeCell ref="N21:O21"/>
    <mergeCell ref="N6:O6"/>
    <mergeCell ref="N7:O7"/>
    <mergeCell ref="N8:O8"/>
    <mergeCell ref="N10:O10"/>
    <mergeCell ref="N13:O13"/>
    <mergeCell ref="N15:O15"/>
    <mergeCell ref="N18:O18"/>
    <mergeCell ref="N17:O17"/>
    <mergeCell ref="N16:O16"/>
    <mergeCell ref="N24:O24"/>
    <mergeCell ref="N34:O34"/>
    <mergeCell ref="C37:P37"/>
    <mergeCell ref="N26:O26"/>
    <mergeCell ref="N27:O27"/>
    <mergeCell ref="N29:O29"/>
    <mergeCell ref="N30:O30"/>
    <mergeCell ref="N31:O31"/>
    <mergeCell ref="N32:O32"/>
    <mergeCell ref="N25:O25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.875" style="1" customWidth="1"/>
    <col min="2" max="2" width="12" style="1" customWidth="1"/>
    <col min="3" max="3" width="13.25" style="1" customWidth="1"/>
    <col min="4" max="4" width="31.625" style="1" customWidth="1"/>
    <col min="5" max="5" width="14.375" style="1" customWidth="1"/>
    <col min="6" max="10" width="9.6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1.625" style="1" customWidth="1"/>
    <col min="16" max="16" width="15.375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244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2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2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2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27"/>
      <c r="L13" s="4"/>
      <c r="M13" s="8"/>
      <c r="N13" s="177"/>
      <c r="O13" s="178"/>
      <c r="P13" s="8"/>
    </row>
    <row r="14" spans="1:16" ht="24" customHeight="1" x14ac:dyDescent="0.25">
      <c r="A14" s="72"/>
      <c r="B14" s="87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2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100"/>
      <c r="C16" s="100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36"/>
      <c r="G20" s="36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51</v>
      </c>
      <c r="E24" s="19">
        <f t="shared" ref="E24:E32" si="7"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72"/>
      <c r="C25" s="72"/>
      <c r="D25" s="14" t="s">
        <v>14</v>
      </c>
      <c r="E25" s="20">
        <f t="shared" si="7"/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72"/>
      <c r="C26" s="72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72"/>
      <c r="C27" s="72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72"/>
      <c r="C28" s="72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72"/>
      <c r="C29" s="72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72"/>
      <c r="C30" s="72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72"/>
      <c r="C31" s="72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72"/>
      <c r="C32" s="72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4" style="1" customWidth="1"/>
    <col min="2" max="2" width="13" style="1" customWidth="1"/>
    <col min="3" max="3" width="13.125" style="1" customWidth="1"/>
    <col min="4" max="4" width="31.625" style="1" customWidth="1"/>
    <col min="5" max="10" width="9.625" style="1" customWidth="1"/>
    <col min="11" max="11" width="13" style="1" customWidth="1"/>
    <col min="12" max="12" width="32.25" style="1" customWidth="1"/>
    <col min="13" max="13" width="9.75" style="1" customWidth="1"/>
    <col min="14" max="14" width="9" style="1"/>
    <col min="15" max="15" width="8.5" style="1" customWidth="1"/>
    <col min="16" max="16" width="12.25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182</v>
      </c>
      <c r="N2" s="183" t="s">
        <v>3</v>
      </c>
      <c r="O2" s="183"/>
      <c r="P2" s="183"/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2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2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2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87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2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118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100"/>
      <c r="C16" s="100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36"/>
      <c r="G20" s="36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>
        <v>0</v>
      </c>
      <c r="D24" s="13" t="s">
        <v>107</v>
      </c>
      <c r="E24" s="19">
        <f t="shared" ref="E24:E32" si="7"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72"/>
      <c r="C25" s="72"/>
      <c r="D25" s="14" t="s">
        <v>14</v>
      </c>
      <c r="E25" s="20">
        <f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72"/>
      <c r="C26" s="72"/>
      <c r="D26" s="14" t="s">
        <v>12</v>
      </c>
      <c r="E26" s="20">
        <f>SUM(F26:J26)</f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72"/>
      <c r="C27" s="72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72"/>
      <c r="C28" s="72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72"/>
      <c r="C29" s="72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72"/>
      <c r="C30" s="72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72"/>
      <c r="C31" s="72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72"/>
      <c r="C32" s="72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>I6-I23</f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78</v>
      </c>
      <c r="H35" s="2"/>
      <c r="I35" s="2"/>
      <c r="J35" s="2"/>
      <c r="L35" s="1" t="s">
        <v>79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1">
    <mergeCell ref="A3:B3"/>
    <mergeCell ref="A4:A5"/>
    <mergeCell ref="B4:B5"/>
    <mergeCell ref="E4:E5"/>
    <mergeCell ref="G4:G5"/>
    <mergeCell ref="F4:F5"/>
    <mergeCell ref="C1:P1"/>
    <mergeCell ref="C3:C5"/>
    <mergeCell ref="D3:D5"/>
    <mergeCell ref="E3:J3"/>
    <mergeCell ref="K3:K5"/>
    <mergeCell ref="L3:L5"/>
    <mergeCell ref="M3:O3"/>
    <mergeCell ref="P3:P5"/>
    <mergeCell ref="N2:P2"/>
    <mergeCell ref="M4:M5"/>
    <mergeCell ref="H4:H5"/>
    <mergeCell ref="N4:O5"/>
    <mergeCell ref="I4:I5"/>
    <mergeCell ref="J4:J5"/>
    <mergeCell ref="N23:O23"/>
    <mergeCell ref="N21:O21"/>
    <mergeCell ref="N6:O6"/>
    <mergeCell ref="N7:O7"/>
    <mergeCell ref="N8:O8"/>
    <mergeCell ref="N10:O10"/>
    <mergeCell ref="N13:O13"/>
    <mergeCell ref="N15:O15"/>
    <mergeCell ref="N18:O18"/>
    <mergeCell ref="N17:O17"/>
    <mergeCell ref="N16:O16"/>
    <mergeCell ref="N24:O24"/>
    <mergeCell ref="N34:O34"/>
    <mergeCell ref="C37:P37"/>
    <mergeCell ref="N26:O26"/>
    <mergeCell ref="N27:O27"/>
    <mergeCell ref="N29:O29"/>
    <mergeCell ref="N30:O30"/>
    <mergeCell ref="N31:O31"/>
    <mergeCell ref="N32:O32"/>
    <mergeCell ref="N25:O25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2.125" style="1" customWidth="1"/>
    <col min="2" max="2" width="12.25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35" style="1" customWidth="1"/>
    <col min="13" max="13" width="9.75" style="1" customWidth="1"/>
    <col min="14" max="14" width="9" style="1"/>
    <col min="15" max="15" width="11.375" style="1" customWidth="1"/>
    <col min="16" max="16" width="13.625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243</v>
      </c>
      <c r="O2" s="183" t="s">
        <v>3</v>
      </c>
      <c r="P2" s="183"/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s="104" customFormat="1" ht="33.75" customHeight="1" x14ac:dyDescent="0.25">
      <c r="A24" s="16"/>
      <c r="B24" s="16"/>
      <c r="C24" s="16"/>
      <c r="D24" s="106" t="s">
        <v>242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3"/>
      <c r="M24" s="6"/>
      <c r="N24" s="169"/>
      <c r="O24" s="170"/>
      <c r="P24" s="10"/>
    </row>
    <row r="25" spans="1:16" ht="24.75" customHeight="1" x14ac:dyDescent="0.25">
      <c r="A25" s="72"/>
      <c r="B25" s="87"/>
      <c r="C25" s="72"/>
      <c r="D25" s="14" t="s">
        <v>14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M25" s="6"/>
      <c r="N25" s="169"/>
      <c r="O25" s="170"/>
      <c r="P25" s="8"/>
    </row>
    <row r="26" spans="1:16" ht="24.75" customHeight="1" x14ac:dyDescent="0.25">
      <c r="A26" s="72"/>
      <c r="B26" s="87"/>
      <c r="C26" s="72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87"/>
      <c r="C27" s="72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87"/>
      <c r="C28" s="72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87"/>
      <c r="C29" s="72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87"/>
      <c r="C30" s="72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71"/>
      <c r="C31" s="72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71"/>
      <c r="C32" s="72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69">
        <f>A6-A23</f>
        <v>0</v>
      </c>
      <c r="B34" s="69">
        <f>B6-B23</f>
        <v>0</v>
      </c>
      <c r="C34" s="69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62</v>
      </c>
      <c r="H35" s="2"/>
      <c r="I35" s="2"/>
      <c r="J35" s="2"/>
      <c r="L35" s="1" t="s">
        <v>63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1">
    <mergeCell ref="A3:B3"/>
    <mergeCell ref="A4:A5"/>
    <mergeCell ref="B4:B5"/>
    <mergeCell ref="E4:E5"/>
    <mergeCell ref="G4:G5"/>
    <mergeCell ref="F4:F5"/>
    <mergeCell ref="C1:P1"/>
    <mergeCell ref="C3:C5"/>
    <mergeCell ref="D3:D5"/>
    <mergeCell ref="E3:J3"/>
    <mergeCell ref="K3:K5"/>
    <mergeCell ref="L3:L5"/>
    <mergeCell ref="M3:O3"/>
    <mergeCell ref="P3:P5"/>
    <mergeCell ref="O2:P2"/>
    <mergeCell ref="M4:M5"/>
    <mergeCell ref="H4:H5"/>
    <mergeCell ref="N4:O5"/>
    <mergeCell ref="I4:I5"/>
    <mergeCell ref="J4:J5"/>
    <mergeCell ref="N23:O23"/>
    <mergeCell ref="N21:O21"/>
    <mergeCell ref="N6:O6"/>
    <mergeCell ref="N7:O7"/>
    <mergeCell ref="N8:O8"/>
    <mergeCell ref="N10:O10"/>
    <mergeCell ref="N13:O13"/>
    <mergeCell ref="N15:O15"/>
    <mergeCell ref="N18:O18"/>
    <mergeCell ref="N17:O17"/>
    <mergeCell ref="N16:O16"/>
    <mergeCell ref="N24:O24"/>
    <mergeCell ref="N34:O34"/>
    <mergeCell ref="C37:P37"/>
    <mergeCell ref="N26:O26"/>
    <mergeCell ref="N27:O27"/>
    <mergeCell ref="N29:O29"/>
    <mergeCell ref="N30:O30"/>
    <mergeCell ref="N31:O31"/>
    <mergeCell ref="N32:O32"/>
    <mergeCell ref="N25:O25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indexed="13"/>
  </sheetPr>
  <dimension ref="A1:P264"/>
  <sheetViews>
    <sheetView view="pageBreakPreview" topLeftCell="A253" zoomScaleNormal="100" zoomScaleSheetLayoutView="100" workbookViewId="0">
      <selection activeCell="A3" sqref="A3:J5"/>
    </sheetView>
  </sheetViews>
  <sheetFormatPr defaultRowHeight="16.5" x14ac:dyDescent="0.25"/>
  <cols>
    <col min="1" max="1" width="13.25" style="1" customWidth="1"/>
    <col min="2" max="3" width="12.75" style="1" customWidth="1"/>
    <col min="4" max="4" width="27.875" style="1" customWidth="1"/>
    <col min="5" max="5" width="11.25" style="1" customWidth="1"/>
    <col min="6" max="9" width="9.625" style="1" customWidth="1"/>
    <col min="10" max="10" width="10.875" style="1" customWidth="1"/>
    <col min="11" max="11" width="13.375" style="1" customWidth="1"/>
    <col min="12" max="12" width="21.25" style="1" customWidth="1"/>
    <col min="13" max="13" width="7.375" style="1" customWidth="1"/>
    <col min="14" max="14" width="5.125" style="1" customWidth="1"/>
    <col min="15" max="15" width="0.25" style="1" hidden="1" customWidth="1"/>
    <col min="16" max="16" width="5.375" style="1" customWidth="1"/>
    <col min="17" max="16384" width="9" style="1"/>
  </cols>
  <sheetData>
    <row r="1" spans="1:16" s="104" customFormat="1" ht="31.5" customHeight="1" x14ac:dyDescent="0.25">
      <c r="C1" s="157" t="s">
        <v>266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25</v>
      </c>
      <c r="N2" s="183" t="s">
        <v>3</v>
      </c>
      <c r="O2" s="183"/>
      <c r="P2" s="183"/>
    </row>
    <row r="3" spans="1:16" s="104" customFormat="1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119</v>
      </c>
      <c r="M3" s="164" t="s">
        <v>0</v>
      </c>
      <c r="N3" s="165"/>
      <c r="O3" s="166"/>
      <c r="P3" s="158" t="s">
        <v>5</v>
      </c>
    </row>
    <row r="4" spans="1:16" s="104" customFormat="1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s="104" customFormat="1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s="104" customFormat="1" ht="24" customHeight="1" x14ac:dyDescent="0.25">
      <c r="A6" s="36">
        <f>花蓮體中!A6+美崙國中!A6+花崗國中!A6+國風國中!A6+自強國中!A6+秀林國中!A6+新城國中!A6+宜昌國中!A6+化仁國中!A6+吉安國中!A6+平和國中!A6+壽豐國中!A6+鳳林國中!A6+萬榮國中!A6+光復國中!A6+富源國中!A6+瑞穗國中!A6+三民國中!A6+玉里國中!A6+玉東國中!A6+富北國中!A6+富里國中!A6+豐濱國中!A6+東里國中!A6+南平中學!A6</f>
        <v>0</v>
      </c>
      <c r="B6" s="36"/>
      <c r="C6" s="118">
        <f>花蓮體中!C6+美崙國中!C6+花崗國中!C6+國風國中!C6+自強國中!C6+秀林國中!C6+新城國中!C6+宜昌國中!C6+化仁國中!C6+吉安國中!C6+平和國中!C6+壽豐國中!C6+鳳林國中!C6+萬榮國中!C6+光復國中!C6+富源國中!C6+瑞穗國中!C6+三民國中!C6+玉里國中!C6+玉東國中!C6+富北國中!C6+富里國中!C6+豐濱國中!C6+東里國中!C6+南平中學!C6</f>
        <v>0</v>
      </c>
      <c r="D6" s="7" t="s">
        <v>6</v>
      </c>
      <c r="E6" s="17">
        <f t="shared" ref="E6:J6" si="0">E7+E10+E16+E17+E19</f>
        <v>0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33"/>
      <c r="L6" s="10"/>
      <c r="M6" s="10"/>
      <c r="N6" s="190"/>
      <c r="O6" s="191"/>
      <c r="P6" s="10"/>
    </row>
    <row r="7" spans="1:16" s="104" customFormat="1" ht="24" customHeight="1" x14ac:dyDescent="0.25">
      <c r="A7" s="32">
        <f>花蓮體中!A7+美崙國中!A7+花崗國中!A7+國風國中!A7+自強國中!A7+秀林國中!A7+新城國中!A7+宜昌國中!A7+化仁國中!A7+吉安國中!A7+平和國中!A7+壽豐國中!A7+鳳林國中!A7+萬榮國中!A7+光復國中!A7+富源國中!A7+瑞穗國中!A7+三民國中!A7+玉里國中!A7+玉東國中!A7+富北國中!A7+富里國中!A7+豐濱國中!A7+東里國中!A7+南平中學!A7</f>
        <v>0</v>
      </c>
      <c r="B7" s="65">
        <f>+B8+B9</f>
        <v>0</v>
      </c>
      <c r="C7" s="32">
        <f>花蓮體中!C7+美崙國中!C7+花崗國中!C7+國風國中!C7+自強國中!C7+秀林國中!C7+新城國中!C7+宜昌國中!C7+化仁國中!C7+吉安國中!C7+平和國中!C7+壽豐國中!C7+鳳林國中!C7+萬榮國中!C7+光復國中!C7+富源國中!C7+瑞穗國中!C7+三民國中!C7+玉里國中!C7+玉東國中!C7+富北國中!C7+富里國中!C7+豐濱國中!C7+東里國中!C7+南平中學!C7</f>
        <v>0</v>
      </c>
      <c r="D7" s="31" t="s">
        <v>19</v>
      </c>
      <c r="E7" s="32">
        <f>花蓮體中!E7+美崙國中!E7+花崗國中!E7+國風國中!E7+自強國中!E7+秀林國中!E7+新城國中!E7+宜昌國中!E7+化仁國中!E7+吉安國中!E7+平和國中!E7+壽豐國中!E7+鳳林國中!E7+萬榮國中!E7+光復國中!E7+富源國中!E7+瑞穗國中!E7+三民國中!E7+玉里國中!E7+玉東國中!E7+富北國中!E7+富里國中!E7+豐濱國中!E7+東里國中!E7+南平中學!E7</f>
        <v>0</v>
      </c>
      <c r="F7" s="32">
        <f>花蓮體中!F7+美崙國中!F7+花崗國中!F7+國風國中!F7+自強國中!F7+秀林國中!F7+新城國中!F7+宜昌國中!F7+化仁國中!F7+吉安國中!F7+平和國中!F7+壽豐國中!F7+鳳林國中!F7+萬榮國中!F7+光復國中!F7+富源國中!F7+瑞穗國中!F7+三民國中!F7+玉里國中!F7+玉東國中!F7+富北國中!F7+富里國中!F7+豐濱國中!F7+東里國中!F7+南平中學!F7</f>
        <v>0</v>
      </c>
      <c r="G7" s="32">
        <f>花蓮體中!G7+美崙國中!G7+花崗國中!G7+國風國中!G7+自強國中!G7+秀林國中!G7+新城國中!G7+宜昌國中!G7+化仁國中!G7+吉安國中!G7+平和國中!G7+壽豐國中!G7+鳳林國中!G7+萬榮國中!G7+光復國中!G7+富源國中!G7+瑞穗國中!G7+三民國中!G7+玉里國中!G7+玉東國中!G7+富北國中!G7+富里國中!G7+豐濱國中!G7+東里國中!G7+南平中學!G7</f>
        <v>0</v>
      </c>
      <c r="H7" s="32">
        <f>花蓮體中!H7+美崙國中!H7+花崗國中!H7+國風國中!H7+自強國中!H7+秀林國中!H7+新城國中!H7+宜昌國中!H7+化仁國中!H7+吉安國中!H7+平和國中!H7+壽豐國中!H7+鳳林國中!H7+萬榮國中!H7+光復國中!H7+富源國中!H7+瑞穗國中!H7+三民國中!H7+玉里國中!H7+玉東國中!H7+富北國中!H7+富里國中!H7+豐濱國中!H7+東里國中!H7+南平中學!H7</f>
        <v>0</v>
      </c>
      <c r="I7" s="32">
        <f>花蓮體中!I7+美崙國中!I7+花崗國中!I7+國風國中!I7+自強國中!I7+秀林國中!I7+新城國中!I7+宜昌國中!I7+化仁國中!I7+吉安國中!I7+平和國中!I7+壽豐國中!I7+鳳林國中!I7+萬榮國中!I7+光復國中!I7+富源國中!I7+瑞穗國中!I7+三民國中!I7+玉里國中!I7+玉東國中!I7+富北國中!I7+富里國中!I7+豐濱國中!I7+東里國中!I7+南平中學!I7</f>
        <v>0</v>
      </c>
      <c r="J7" s="32">
        <f>花蓮體中!J7+美崙國中!J7+花崗國中!J7+國風國中!J7+自強國中!J7+秀林國中!J7+新城國中!J7+宜昌國中!J7+化仁國中!J7+吉安國中!J7+平和國中!J7+壽豐國中!J7+鳳林國中!J7+萬榮國中!J7+光復國中!J7+富源國中!J7+瑞穗國中!J7+三民國中!J7+玉里國中!J7+玉東國中!J7+富北國中!J7+富里國中!J7+豐濱國中!J7+東里國中!J7+南平中學!J7</f>
        <v>0</v>
      </c>
      <c r="K7" s="33"/>
      <c r="L7" s="10"/>
      <c r="M7" s="10"/>
      <c r="N7" s="169"/>
      <c r="O7" s="170"/>
      <c r="P7" s="10"/>
    </row>
    <row r="8" spans="1:16" s="104" customFormat="1" ht="24" customHeight="1" x14ac:dyDescent="0.25">
      <c r="A8" s="29">
        <f>花蓮體中!A8+美崙國中!A8+花崗國中!A8+國風國中!A8+自強國中!A8+秀林國中!A8+新城國中!A8+宜昌國中!A8+化仁國中!A8+吉安國中!A8+平和國中!A8+壽豐國中!A8+鳳林國中!A8+萬榮國中!A8+光復國中!A8+富源國中!A8+瑞穗國中!A8+三民國中!A8+玉里國中!A8+玉東國中!A8+富北國中!A8+富里國中!A8+豐濱國中!A8+東里國中!A8+南平中學!A8</f>
        <v>0</v>
      </c>
      <c r="B8" s="29">
        <f>花蓮體中!B8+美崙國中!B8+花崗國中!B8+國風國中!B8+自強國中!B8+秀林國中!B8+新城國中!B8+宜昌國中!B8+化仁國中!B8+吉安國中!B8+平和國中!B8+壽豐國中!B8+鳳林國中!B8+萬榮國中!B8+光復國中!B8+富源國中!B8+瑞穗國中!B8+三民國中!B8+玉里國中!B8+玉東國中!B8+富北國中!B8+富里國中!B8+豐濱國中!B8+東里國中!B8+南平中學!B8</f>
        <v>0</v>
      </c>
      <c r="C8" s="29">
        <f>花蓮體中!C8+美崙國中!C8+花崗國中!C8+國風國中!C8+自強國中!C8+秀林國中!C8+新城國中!C8+宜昌國中!C8+化仁國中!C8+吉安國中!C8+平和國中!C8+壽豐國中!C8+鳳林國中!C8+萬榮國中!C8+光復國中!C8+富源國中!C8+瑞穗國中!C8+三民國中!C8+玉里國中!C8+玉東國中!C8+富北國中!C8+富里國中!C8+豐濱國中!C8+東里國中!C8+南平中學!C8</f>
        <v>0</v>
      </c>
      <c r="D8" s="125" t="s">
        <v>53</v>
      </c>
      <c r="E8" s="29">
        <f>花蓮體中!E8+美崙國中!E8+花崗國中!E8+國風國中!E8+自強國中!E8+秀林國中!E8+新城國中!E8+宜昌國中!E8+化仁國中!E8+吉安國中!E8+平和國中!E8+壽豐國中!E8+鳳林國中!E8+萬榮國中!E8+光復國中!E8+富源國中!E8+瑞穗國中!E8+三民國中!E8+玉里國中!E8+玉東國中!E8+富北國中!E8+富里國中!E8+豐濱國中!E8+東里國中!E8+南平中學!E8</f>
        <v>0</v>
      </c>
      <c r="F8" s="29">
        <f>花蓮體中!F8+美崙國中!F8+花崗國中!F8+國風國中!F8+自強國中!F8+秀林國中!F8+新城國中!F8+宜昌國中!F8+化仁國中!F8+吉安國中!F8+平和國中!F8+壽豐國中!F8+鳳林國中!F8+萬榮國中!F8+光復國中!F8+富源國中!F8+瑞穗國中!F8+三民國中!F8+玉里國中!F8+玉東國中!F8+富北國中!F8+富里國中!F8+豐濱國中!F8+東里國中!F8+南平中學!F8</f>
        <v>0</v>
      </c>
      <c r="G8" s="29">
        <f>花蓮體中!G8+美崙國中!G8+花崗國中!G8+國風國中!G8+自強國中!G8+秀林國中!G8+新城國中!G8+宜昌國中!G8+化仁國中!G8+吉安國中!G8+平和國中!G8+壽豐國中!G8+鳳林國中!G8+萬榮國中!G8+光復國中!G8+富源國中!G8+瑞穗國中!G8+三民國中!G8+玉里國中!G8+玉東國中!G8+富北國中!G8+富里國中!G8+豐濱國中!G8+東里國中!G8+南平中學!G8</f>
        <v>0</v>
      </c>
      <c r="H8" s="29">
        <f>花蓮體中!H8+美崙國中!H8+花崗國中!H8+國風國中!H8+自強國中!H8+秀林國中!H8+新城國中!H8+宜昌國中!H8+化仁國中!H8+吉安國中!H8+平和國中!H8+壽豐國中!H8+鳳林國中!H8+萬榮國中!H8+光復國中!H8+富源國中!H8+瑞穗國中!H8+三民國中!H8+玉里國中!H8+玉東國中!H8+富北國中!H8+富里國中!H8+豐濱國中!H8+東里國中!H8+南平中學!H8</f>
        <v>0</v>
      </c>
      <c r="I8" s="29">
        <f>花蓮體中!I8+美崙國中!I8+花崗國中!I8+國風國中!I8+自強國中!I8+秀林國中!I8+新城國中!I8+宜昌國中!I8+化仁國中!I8+吉安國中!I8+平和國中!I8+壽豐國中!I8+鳳林國中!I8+萬榮國中!I8+光復國中!I8+富源國中!I8+瑞穗國中!I8+三民國中!I8+玉里國中!I8+玉東國中!I8+富北國中!I8+富里國中!I8+豐濱國中!I8+東里國中!I8+南平中學!I8</f>
        <v>0</v>
      </c>
      <c r="J8" s="29">
        <f>花蓮體中!J8+美崙國中!J8+花崗國中!J8+國風國中!J8+自強國中!J8+秀林國中!J8+新城國中!J8+宜昌國中!J8+化仁國中!J8+吉安國中!J8+平和國中!J8+壽豐國中!J8+鳳林國中!J8+萬榮國中!J8+光復國中!J8+富源國中!J8+瑞穗國中!J8+三民國中!J8+玉里國中!J8+玉東國中!J8+富北國中!J8+富里國中!J8+豐濱國中!J8+東里國中!J8+南平中學!J8</f>
        <v>0</v>
      </c>
      <c r="K8" s="33"/>
      <c r="L8" s="4"/>
      <c r="M8" s="10"/>
      <c r="N8" s="169"/>
      <c r="O8" s="170"/>
      <c r="P8" s="10"/>
    </row>
    <row r="9" spans="1:16" s="104" customFormat="1" ht="24" customHeight="1" x14ac:dyDescent="0.25">
      <c r="A9" s="29">
        <f>花蓮體中!A9+美崙國中!A9+花崗國中!A9+國風國中!A9+自強國中!A9+秀林國中!A9+新城國中!A9+宜昌國中!A9+化仁國中!A9+吉安國中!A9+平和國中!A9+壽豐國中!A9+鳳林國中!A9+萬榮國中!A9+光復國中!A9+富源國中!A9+瑞穗國中!A9+三民國中!A9+玉里國中!A9+玉東國中!A9+富北國中!A9+富里國中!A9+豐濱國中!A9+東里國中!A9+南平中學!A9</f>
        <v>0</v>
      </c>
      <c r="B9" s="29">
        <f>花蓮體中!B9+美崙國中!B9+花崗國中!B9+國風國中!B9+自強國中!B9+秀林國中!B9+新城國中!B9+宜昌國中!B9+化仁國中!B9+吉安國中!B9+平和國中!B9+壽豐國中!B9+鳳林國中!B9+萬榮國中!B9+光復國中!B9+富源國中!B9+瑞穗國中!B9+三民國中!B9+玉里國中!B9+玉東國中!B9+富北國中!B9+富里國中!B9+豐濱國中!B9+東里國中!B9+南平中學!B9</f>
        <v>0</v>
      </c>
      <c r="C9" s="29">
        <f>花蓮體中!C9+美崙國中!C9+花崗國中!C9+國風國中!C9+自強國中!C9+秀林國中!C9+新城國中!C9+宜昌國中!C9+化仁國中!C9+吉安國中!C9+平和國中!C9+壽豐國中!C9+鳳林國中!C9+萬榮國中!C9+光復國中!C9+富源國中!C9+瑞穗國中!C9+三民國中!C9+玉里國中!C9+玉東國中!C9+富北國中!C9+富里國中!C9+豐濱國中!C9+東里國中!C9+南平中學!C9</f>
        <v>0</v>
      </c>
      <c r="D9" s="125" t="s">
        <v>80</v>
      </c>
      <c r="E9" s="29">
        <f>花蓮體中!E9+美崙國中!E9+花崗國中!E9+國風國中!E9+自強國中!E9+秀林國中!E9+新城國中!E9+宜昌國中!E9+化仁國中!E9+吉安國中!E9+平和國中!E9+壽豐國中!E9+鳳林國中!E9+萬榮國中!E9+光復國中!E9+富源國中!E9+瑞穗國中!E9+三民國中!E9+玉里國中!E9+玉東國中!E9+富北國中!E9+富里國中!E9+豐濱國中!E9+東里國中!E9+南平中學!E9</f>
        <v>0</v>
      </c>
      <c r="F9" s="29">
        <f>花蓮體中!F9+美崙國中!F9+花崗國中!F9+國風國中!F9+自強國中!F9+秀林國中!F9+新城國中!F9+宜昌國中!F9+化仁國中!F9+吉安國中!F9+平和國中!F9+壽豐國中!F9+鳳林國中!F9+萬榮國中!F9+光復國中!F9+富源國中!F9+瑞穗國中!F9+三民國中!F9+玉里國中!F9+玉東國中!F9+富北國中!F9+富里國中!F9+豐濱國中!F9+東里國中!F9+南平中學!F9</f>
        <v>0</v>
      </c>
      <c r="G9" s="29">
        <f>花蓮體中!G9+美崙國中!G9+花崗國中!G9+國風國中!G9+自強國中!G9+秀林國中!G9+新城國中!G9+宜昌國中!G9+化仁國中!G9+吉安國中!G9+平和國中!G9+壽豐國中!G9+鳳林國中!G9+萬榮國中!G9+光復國中!G9+富源國中!G9+瑞穗國中!G9+三民國中!G9+玉里國中!G9+玉東國中!G9+富北國中!G9+富里國中!G9+豐濱國中!G9+東里國中!G9+南平中學!G9</f>
        <v>0</v>
      </c>
      <c r="H9" s="29">
        <f>花蓮體中!H9+美崙國中!H9+花崗國中!H9+國風國中!H9+自強國中!H9+秀林國中!H9+新城國中!H9+宜昌國中!H9+化仁國中!H9+吉安國中!H9+平和國中!H9+壽豐國中!H9+鳳林國中!H9+萬榮國中!H9+光復國中!H9+富源國中!H9+瑞穗國中!H9+三民國中!H9+玉里國中!H9+玉東國中!H9+富北國中!H9+富里國中!H9+豐濱國中!H9+東里國中!H9+南平中學!H9</f>
        <v>0</v>
      </c>
      <c r="I9" s="29">
        <f>花蓮體中!I9+美崙國中!I9+花崗國中!I9+國風國中!I9+自強國中!I9+秀林國中!I9+新城國中!I9+宜昌國中!I9+化仁國中!I9+吉安國中!I9+平和國中!I9+壽豐國中!I9+鳳林國中!I9+萬榮國中!I9+光復國中!I9+富源國中!I9+瑞穗國中!I9+三民國中!I9+玉里國中!I9+玉東國中!I9+富北國中!I9+富里國中!I9+豐濱國中!I9+東里國中!I9+南平中學!I9</f>
        <v>0</v>
      </c>
      <c r="J9" s="29">
        <f>花蓮體中!J9+美崙國中!J9+花崗國中!J9+國風國中!J9+自強國中!J9+秀林國中!J9+新城國中!J9+宜昌國中!J9+化仁國中!J9+吉安國中!J9+平和國中!J9+壽豐國中!J9+鳳林國中!J9+萬榮國中!J9+光復國中!J9+富源國中!J9+瑞穗國中!J9+三民國中!J9+玉里國中!J9+玉東國中!J9+富北國中!J9+富里國中!J9+豐濱國中!J9+東里國中!J9+南平中學!J9</f>
        <v>0</v>
      </c>
      <c r="K9" s="33"/>
      <c r="L9" s="4"/>
      <c r="M9" s="10"/>
      <c r="N9" s="23"/>
      <c r="O9" s="24"/>
      <c r="P9" s="10"/>
    </row>
    <row r="10" spans="1:16" s="104" customFormat="1" ht="24" customHeight="1" x14ac:dyDescent="0.25">
      <c r="A10" s="32">
        <f>花蓮體中!A10+美崙國中!A10+花崗國中!A10+國風國中!A10+自強國中!A10+秀林國中!A10+新城國中!A10+宜昌國中!A10+化仁國中!A10+吉安國中!A10+平和國中!A10+壽豐國中!A10+鳳林國中!A10+萬榮國中!A10+光復國中!A10+富源國中!A10+瑞穗國中!A10+三民國中!A10+玉里國中!A10+玉東國中!A10+富北國中!A10+富里國中!A10+豐濱國中!A10+東里國中!A10+南平中學!A10</f>
        <v>0</v>
      </c>
      <c r="B10" s="65">
        <f>SUM(B11:B15)</f>
        <v>0</v>
      </c>
      <c r="C10" s="32">
        <f>花蓮體中!C10+美崙國中!C10+花崗國中!C10+國風國中!C10+自強國中!C10+秀林國中!C10+新城國中!C10+宜昌國中!C10+化仁國中!C10+吉安國中!C10+平和國中!C10+壽豐國中!C10+鳳林國中!C10+萬榮國中!C10+光復國中!C10+富源國中!C10+瑞穗國中!C10+三民國中!C10+玉里國中!C10+玉東國中!C10+富北國中!C10+富里國中!C10+豐濱國中!C10+東里國中!C10+南平中學!C10</f>
        <v>0</v>
      </c>
      <c r="D10" s="31" t="s">
        <v>20</v>
      </c>
      <c r="E10" s="32">
        <f>花蓮體中!E10+美崙國中!E10+花崗國中!E10+國風國中!E10+自強國中!E10+秀林國中!E10+新城國中!E10+宜昌國中!E10+化仁國中!E10+吉安國中!E10+平和國中!E10+壽豐國中!E10+鳳林國中!E10+萬榮國中!E10+光復國中!E10+富源國中!E10+瑞穗國中!E10+三民國中!E10+玉里國中!E10+玉東國中!E10+富北國中!E10+富里國中!E10+豐濱國中!E10+東里國中!E10+南平中學!E10</f>
        <v>0</v>
      </c>
      <c r="F10" s="32">
        <f>花蓮體中!F10+美崙國中!F10+花崗國中!F10+國風國中!F10+自強國中!F10+秀林國中!F10+新城國中!F10+宜昌國中!F10+化仁國中!F10+吉安國中!F10+平和國中!F10+壽豐國中!F10+鳳林國中!F10+萬榮國中!F10+光復國中!F10+富源國中!F10+瑞穗國中!F10+三民國中!F10+玉里國中!F10+玉東國中!F10+富北國中!F10+富里國中!F10+豐濱國中!F10+東里國中!F10+南平中學!F10</f>
        <v>0</v>
      </c>
      <c r="G10" s="32">
        <f>花蓮體中!G10+美崙國中!G10+花崗國中!G10+國風國中!G10+自強國中!G10+秀林國中!G10+新城國中!G10+宜昌國中!G10+化仁國中!G10+吉安國中!G10+平和國中!G10+壽豐國中!G10+鳳林國中!G10+萬榮國中!G10+光復國中!G10+富源國中!G10+瑞穗國中!G10+三民國中!G10+玉里國中!G10+玉東國中!G10+富北國中!G10+富里國中!G10+豐濱國中!G10+東里國中!G10+南平中學!G10</f>
        <v>0</v>
      </c>
      <c r="H10" s="32">
        <f>花蓮體中!H10+美崙國中!H10+花崗國中!H10+國風國中!H10+自強國中!H10+秀林國中!H10+新城國中!H10+宜昌國中!H10+化仁國中!H10+吉安國中!H10+平和國中!H10+壽豐國中!H10+鳳林國中!H10+萬榮國中!H10+光復國中!H10+富源國中!H10+瑞穗國中!H10+三民國中!H10+玉里國中!H10+玉東國中!H10+富北國中!H10+富里國中!H10+豐濱國中!H10+東里國中!H10+南平中學!H10</f>
        <v>0</v>
      </c>
      <c r="I10" s="32">
        <f>花蓮體中!I10+美崙國中!I10+花崗國中!I10+國風國中!I10+自強國中!I10+秀林國中!I10+新城國中!I10+宜昌國中!I10+化仁國中!I10+吉安國中!I10+平和國中!I10+壽豐國中!I10+鳳林國中!I10+萬榮國中!I10+光復國中!I10+富源國中!I10+瑞穗國中!I10+三民國中!I10+玉里國中!I10+玉東國中!I10+富北國中!I10+富里國中!I10+豐濱國中!I10+東里國中!I10+南平中學!I10</f>
        <v>0</v>
      </c>
      <c r="J10" s="32">
        <f>花蓮體中!J10+美崙國中!J10+花崗國中!J10+國風國中!J10+自強國中!J10+秀林國中!J10+新城國中!J10+宜昌國中!J10+化仁國中!J10+吉安國中!J10+平和國中!J10+壽豐國中!J10+鳳林國中!J10+萬榮國中!J10+光復國中!J10+富源國中!J10+瑞穗國中!J10+三民國中!J10+玉里國中!J10+玉東國中!J10+富北國中!J10+富里國中!J10+豐濱國中!J10+東里國中!J10+南平中學!J10</f>
        <v>0</v>
      </c>
      <c r="K10" s="33"/>
      <c r="L10" s="4"/>
      <c r="M10" s="10"/>
      <c r="N10" s="169"/>
      <c r="O10" s="170"/>
      <c r="P10" s="10"/>
    </row>
    <row r="11" spans="1:16" s="104" customFormat="1" ht="24" customHeight="1" x14ac:dyDescent="0.25">
      <c r="A11" s="29">
        <f>花蓮體中!A11+美崙國中!A11+花崗國中!A11+國風國中!A11+自強國中!A11+秀林國中!A11+新城國中!A11+宜昌國中!A11+化仁國中!A11+吉安國中!A11+平和國中!A11+壽豐國中!A11+鳳林國中!A11+萬榮國中!A11+光復國中!A11+富源國中!A11+瑞穗國中!A11+三民國中!A11+玉里國中!A11+玉東國中!A11+富北國中!A11+富里國中!A11+豐濱國中!A11+東里國中!A11+南平中學!A11</f>
        <v>0</v>
      </c>
      <c r="B11" s="29">
        <f>花蓮體中!B11+美崙國中!B11+花崗國中!B11+國風國中!B11+自強國中!B11+秀林國中!B11+新城國中!B11+宜昌國中!B11+化仁國中!B11+吉安國中!B11+平和國中!B11+壽豐國中!B11+鳳林國中!B11+萬榮國中!B11+光復國中!B11+富源國中!B11+瑞穗國中!B11+三民國中!B11+玉里國中!B11+玉東國中!B11+富北國中!B11+富里國中!B11+豐濱國中!B11+東里國中!B11+南平中學!B11</f>
        <v>0</v>
      </c>
      <c r="C11" s="29">
        <f>花蓮體中!C11+美崙國中!C11+花崗國中!C11+國風國中!C11+自強國中!C11+秀林國中!C11+新城國中!C11+宜昌國中!C11+化仁國中!C11+吉安國中!C11+平和國中!C11+壽豐國中!C11+鳳林國中!C11+萬榮國中!C11+光復國中!C11+富源國中!C11+瑞穗國中!C11+三民國中!C11+玉里國中!C11+玉東國中!C11+富北國中!C11+富里國中!C11+豐濱國中!C11+東里國中!C11+南平中學!C11</f>
        <v>0</v>
      </c>
      <c r="D11" s="50" t="s">
        <v>94</v>
      </c>
      <c r="E11" s="29">
        <f>花蓮體中!E11+美崙國中!E11+花崗國中!E11+國風國中!E11+自強國中!E11+秀林國中!E11+新城國中!E11+宜昌國中!E11+化仁國中!E11+吉安國中!E11+平和國中!E11+壽豐國中!E11+鳳林國中!E11+萬榮國中!E11+光復國中!E11+富源國中!E11+瑞穗國中!E11+三民國中!E11+玉里國中!E11+玉東國中!E11+富北國中!E11+富里國中!E11+豐濱國中!E11+東里國中!E11+南平中學!E11</f>
        <v>0</v>
      </c>
      <c r="F11" s="29">
        <f>花蓮體中!F11+美崙國中!F11+花崗國中!F11+國風國中!F11+自強國中!F11+秀林國中!F11+新城國中!F11+宜昌國中!F11+化仁國中!F11+吉安國中!F11+平和國中!F11+壽豐國中!F11+鳳林國中!F11+萬榮國中!F11+光復國中!F11+富源國中!F11+瑞穗國中!F11+三民國中!F11+玉里國中!F11+玉東國中!F11+富北國中!F11+富里國中!F11+豐濱國中!F11+東里國中!F11+南平中學!F11</f>
        <v>0</v>
      </c>
      <c r="G11" s="29">
        <f>花蓮體中!G11+美崙國中!G11+花崗國中!G11+國風國中!G11+自強國中!G11+秀林國中!G11+新城國中!G11+宜昌國中!G11+化仁國中!G11+吉安國中!G11+平和國中!G11+壽豐國中!G11+鳳林國中!G11+萬榮國中!G11+光復國中!G11+富源國中!G11+瑞穗國中!G11+三民國中!G11+玉里國中!G11+玉東國中!G11+富北國中!G11+富里國中!G11+豐濱國中!G11+東里國中!G11+南平中學!G11</f>
        <v>0</v>
      </c>
      <c r="H11" s="29">
        <f>花蓮體中!H11+美崙國中!H11+花崗國中!H11+國風國中!H11+自強國中!H11+秀林國中!H11+新城國中!H11+宜昌國中!H11+化仁國中!H11+吉安國中!H11+平和國中!H11+壽豐國中!H11+鳳林國中!H11+萬榮國中!H11+光復國中!H11+富源國中!H11+瑞穗國中!H11+三民國中!H11+玉里國中!H11+玉東國中!H11+富北國中!H11+富里國中!H11+豐濱國中!H11+東里國中!H11+南平中學!H11</f>
        <v>0</v>
      </c>
      <c r="I11" s="29">
        <f>花蓮體中!I11+美崙國中!I11+花崗國中!I11+國風國中!I11+自強國中!I11+秀林國中!I11+新城國中!I11+宜昌國中!I11+化仁國中!I11+吉安國中!I11+平和國中!I11+壽豐國中!I11+鳳林國中!I11+萬榮國中!I11+光復國中!I11+富源國中!I11+瑞穗國中!I11+三民國中!I11+玉里國中!I11+玉東國中!I11+富北國中!I11+富里國中!I11+豐濱國中!I11+東里國中!I11+南平中學!I11</f>
        <v>0</v>
      </c>
      <c r="J11" s="29">
        <f>花蓮體中!J11+美崙國中!J11+花崗國中!J11+國風國中!J11+自強國中!J11+秀林國中!J11+新城國中!J11+宜昌國中!J11+化仁國中!J11+吉安國中!J11+平和國中!J11+壽豐國中!J11+鳳林國中!J11+萬榮國中!J11+光復國中!J11+富源國中!J11+瑞穗國中!J11+三民國中!J11+玉里國中!J11+玉東國中!J11+富北國中!J11+富里國中!J11+豐濱國中!J11+東里國中!J11+南平中學!J11</f>
        <v>0</v>
      </c>
      <c r="K11" s="33"/>
      <c r="L11" s="4"/>
      <c r="M11" s="10"/>
      <c r="N11" s="23"/>
      <c r="O11" s="24"/>
      <c r="P11" s="10"/>
    </row>
    <row r="12" spans="1:16" s="104" customFormat="1" ht="24" customHeight="1" x14ac:dyDescent="0.25">
      <c r="A12" s="29">
        <f>花蓮體中!A12+美崙國中!A12+花崗國中!A12+國風國中!A12+自強國中!A12+秀林國中!A12+新城國中!A12+宜昌國中!A12+化仁國中!A12+吉安國中!A12+平和國中!A12+壽豐國中!A12+鳳林國中!A12+萬榮國中!A12+光復國中!A12+富源國中!A12+瑞穗國中!A12+三民國中!A12+玉里國中!A12+玉東國中!A12+富北國中!A12+富里國中!A12+豐濱國中!A12+東里國中!A12+南平中學!A12</f>
        <v>0</v>
      </c>
      <c r="B12" s="29">
        <f>花蓮體中!B12+美崙國中!B12+花崗國中!B12+國風國中!B12+自強國中!B12+秀林國中!B12+新城國中!B12+宜昌國中!B12+化仁國中!B12+吉安國中!B12+平和國中!B12+壽豐國中!B12+鳳林國中!B12+萬榮國中!B12+光復國中!B12+富源國中!B12+瑞穗國中!B12+三民國中!B12+玉里國中!B12+玉東國中!B12+富北國中!B12+富里國中!B12+豐濱國中!B12+東里國中!B12+南平中學!B12</f>
        <v>0</v>
      </c>
      <c r="C12" s="29">
        <f>花蓮體中!C12+美崙國中!C12+花崗國中!C12+國風國中!C12+自強國中!C12+秀林國中!C12+新城國中!C12+宜昌國中!C12+化仁國中!C12+吉安國中!C12+平和國中!C12+壽豐國中!C12+鳳林國中!C12+萬榮國中!C12+光復國中!C12+富源國中!C12+瑞穗國中!C12+三民國中!C12+玉里國中!C12+玉東國中!C12+富北國中!C12+富里國中!C12+豐濱國中!C12+東里國中!C12+南平中學!C12</f>
        <v>0</v>
      </c>
      <c r="D12" s="50" t="s">
        <v>92</v>
      </c>
      <c r="E12" s="29">
        <f>花蓮體中!E12+美崙國中!E12+花崗國中!E12+國風國中!E12+自強國中!E12+秀林國中!E12+新城國中!E12+宜昌國中!E12+化仁國中!E12+吉安國中!E12+平和國中!E12+壽豐國中!E12+鳳林國中!E12+萬榮國中!E12+光復國中!E12+富源國中!E12+瑞穗國中!E12+三民國中!E12+玉里國中!E12+玉東國中!E12+富北國中!E12+富里國中!E12+豐濱國中!E12+東里國中!E12+南平中學!E12</f>
        <v>0</v>
      </c>
      <c r="F12" s="29">
        <f>花蓮體中!F12+美崙國中!F12+花崗國中!F12+國風國中!F12+自強國中!F12+秀林國中!F12+新城國中!F12+宜昌國中!F12+化仁國中!F12+吉安國中!F12+平和國中!F12+壽豐國中!F12+鳳林國中!F12+萬榮國中!F12+光復國中!F12+富源國中!F12+瑞穗國中!F12+三民國中!F12+玉里國中!F12+玉東國中!F12+富北國中!F12+富里國中!F12+豐濱國中!F12+東里國中!F12+南平中學!F12</f>
        <v>0</v>
      </c>
      <c r="G12" s="29">
        <f>花蓮體中!G12+美崙國中!G12+花崗國中!G12+國風國中!G12+自強國中!G12+秀林國中!G12+新城國中!G12+宜昌國中!G12+化仁國中!G12+吉安國中!G12+平和國中!G12+壽豐國中!G12+鳳林國中!G12+萬榮國中!G12+光復國中!G12+富源國中!G12+瑞穗國中!G12+三民國中!G12+玉里國中!G12+玉東國中!G12+富北國中!G12+富里國中!G12+豐濱國中!G12+東里國中!G12+南平中學!G12</f>
        <v>0</v>
      </c>
      <c r="H12" s="29">
        <f>花蓮體中!H12+美崙國中!H12+花崗國中!H12+國風國中!H12+自強國中!H12+秀林國中!H12+新城國中!H12+宜昌國中!H12+化仁國中!H12+吉安國中!H12+平和國中!H12+壽豐國中!H12+鳳林國中!H12+萬榮國中!H12+光復國中!H12+富源國中!H12+瑞穗國中!H12+三民國中!H12+玉里國中!H12+玉東國中!H12+富北國中!H12+富里國中!H12+豐濱國中!H12+東里國中!H12+南平中學!H12</f>
        <v>0</v>
      </c>
      <c r="I12" s="29">
        <f>花蓮體中!I12+美崙國中!I12+花崗國中!I12+國風國中!I12+自強國中!I12+秀林國中!I12+新城國中!I12+宜昌國中!I12+化仁國中!I12+吉安國中!I12+平和國中!I12+壽豐國中!I12+鳳林國中!I12+萬榮國中!I12+光復國中!I12+富源國中!I12+瑞穗國中!I12+三民國中!I12+玉里國中!I12+玉東國中!I12+富北國中!I12+富里國中!I12+豐濱國中!I12+東里國中!I12+南平中學!I12</f>
        <v>0</v>
      </c>
      <c r="J12" s="29">
        <f>花蓮體中!J12+美崙國中!J12+花崗國中!J12+國風國中!J12+自強國中!J12+秀林國中!J12+新城國中!J12+宜昌國中!J12+化仁國中!J12+吉安國中!J12+平和國中!J12+壽豐國中!J12+鳳林國中!J12+萬榮國中!J12+光復國中!J12+富源國中!J12+瑞穗國中!J12+三民國中!J12+玉里國中!J12+玉東國中!J12+富北國中!J12+富里國中!J12+豐濱國中!J12+東里國中!J12+南平中學!J12</f>
        <v>0</v>
      </c>
      <c r="K12" s="33"/>
      <c r="L12" s="4"/>
      <c r="M12" s="10"/>
      <c r="N12" s="23"/>
      <c r="O12" s="24"/>
      <c r="P12" s="10"/>
    </row>
    <row r="13" spans="1:16" s="104" customFormat="1" ht="24" customHeight="1" x14ac:dyDescent="0.25">
      <c r="A13" s="29">
        <f>花蓮體中!A13+美崙國中!A13+花崗國中!A13+國風國中!A13+自強國中!A13+秀林國中!A13+新城國中!A13+宜昌國中!A13+化仁國中!A13+吉安國中!A13+平和國中!A13+壽豐國中!A13+鳳林國中!A13+萬榮國中!A13+光復國中!A13+富源國中!A13+瑞穗國中!A13+三民國中!A13+玉里國中!A13+玉東國中!A13+富北國中!A13+富里國中!A13+豐濱國中!A13+東里國中!A13+南平中學!A13</f>
        <v>0</v>
      </c>
      <c r="B13" s="29">
        <f>花蓮體中!B13+美崙國中!B13+花崗國中!B13+國風國中!B13+自強國中!B13+秀林國中!B13+新城國中!B13+宜昌國中!B13+化仁國中!B13+吉安國中!B13+平和國中!B13+壽豐國中!B13+鳳林國中!B13+萬榮國中!B13+光復國中!B13+富源國中!B13+瑞穗國中!B13+三民國中!B13+玉里國中!B13+玉東國中!B13+富北國中!B13+富里國中!B13+豐濱國中!B13+東里國中!B13+南平中學!B13</f>
        <v>0</v>
      </c>
      <c r="C13" s="29">
        <f>花蓮體中!C13+美崙國中!C13+花崗國中!C13+國風國中!C13+自強國中!C13+秀林國中!C13+新城國中!C13+宜昌國中!C13+化仁國中!C13+吉安國中!C13+平和國中!C13+壽豐國中!C13+鳳林國中!C13+萬榮國中!C13+光復國中!C13+富源國中!C13+瑞穗國中!C13+三民國中!C13+玉里國中!C13+玉東國中!C13+富北國中!C13+富里國中!C13+豐濱國中!C13+東里國中!C13+南平中學!C13</f>
        <v>0</v>
      </c>
      <c r="D13" s="125" t="s">
        <v>82</v>
      </c>
      <c r="E13" s="29">
        <f>花蓮體中!E13+美崙國中!E13+花崗國中!E13+國風國中!E13+自強國中!E13+秀林國中!E13+新城國中!E13+宜昌國中!E13+化仁國中!E13+吉安國中!E13+平和國中!E13+壽豐國中!E13+鳳林國中!E13+萬榮國中!E13+光復國中!E13+富源國中!E13+瑞穗國中!E13+三民國中!E13+玉里國中!E13+玉東國中!E13+富北國中!E13+富里國中!E13+豐濱國中!E13+東里國中!E13+南平中學!E13</f>
        <v>0</v>
      </c>
      <c r="F13" s="29">
        <f>花蓮體中!F13+美崙國中!F13+花崗國中!F13+國風國中!F13+自強國中!F13+秀林國中!F13+新城國中!F13+宜昌國中!F13+化仁國中!F13+吉安國中!F13+平和國中!F13+壽豐國中!F13+鳳林國中!F13+萬榮國中!F13+光復國中!F13+富源國中!F13+瑞穗國中!F13+三民國中!F13+玉里國中!F13+玉東國中!F13+富北國中!F13+富里國中!F13+豐濱國中!F13+東里國中!F13+南平中學!F13</f>
        <v>0</v>
      </c>
      <c r="G13" s="29">
        <f>花蓮體中!G13+美崙國中!G13+花崗國中!G13+國風國中!G13+自強國中!G13+秀林國中!G13+新城國中!G13+宜昌國中!G13+化仁國中!G13+吉安國中!G13+平和國中!G13+壽豐國中!G13+鳳林國中!G13+萬榮國中!G13+光復國中!G13+富源國中!G13+瑞穗國中!G13+三民國中!G13+玉里國中!G13+玉東國中!G13+富北國中!G13+富里國中!G13+豐濱國中!G13+東里國中!G13+南平中學!G13</f>
        <v>0</v>
      </c>
      <c r="H13" s="29">
        <f>花蓮體中!H13+美崙國中!H13+花崗國中!H13+國風國中!H13+自強國中!H13+秀林國中!H13+新城國中!H13+宜昌國中!H13+化仁國中!H13+吉安國中!H13+平和國中!H13+壽豐國中!H13+鳳林國中!H13+萬榮國中!H13+光復國中!H13+富源國中!H13+瑞穗國中!H13+三民國中!H13+玉里國中!H13+玉東國中!H13+富北國中!H13+富里國中!H13+豐濱國中!H13+東里國中!H13+南平中學!H13</f>
        <v>0</v>
      </c>
      <c r="I13" s="29">
        <f>花蓮體中!I13+美崙國中!I13+花崗國中!I13+國風國中!I13+自強國中!I13+秀林國中!I13+新城國中!I13+宜昌國中!I13+化仁國中!I13+吉安國中!I13+平和國中!I13+壽豐國中!I13+鳳林國中!I13+萬榮國中!I13+光復國中!I13+富源國中!I13+瑞穗國中!I13+三民國中!I13+玉里國中!I13+玉東國中!I13+富北國中!I13+富里國中!I13+豐濱國中!I13+東里國中!I13+南平中學!I13</f>
        <v>0</v>
      </c>
      <c r="J13" s="29">
        <f>花蓮體中!J13+美崙國中!J13+花崗國中!J13+國風國中!J13+自強國中!J13+秀林國中!J13+新城國中!J13+宜昌國中!J13+化仁國中!J13+吉安國中!J13+平和國中!J13+壽豐國中!J13+鳳林國中!J13+萬榮國中!J13+光復國中!J13+富源國中!J13+瑞穗國中!J13+三民國中!J13+玉里國中!J13+玉東國中!J13+富北國中!J13+富里國中!J13+豐濱國中!J13+東里國中!J13+南平中學!J13</f>
        <v>0</v>
      </c>
      <c r="K13" s="33"/>
      <c r="L13" s="4"/>
      <c r="M13" s="10"/>
      <c r="N13" s="169"/>
      <c r="O13" s="170"/>
      <c r="P13" s="10"/>
    </row>
    <row r="14" spans="1:16" s="104" customFormat="1" ht="24" customHeight="1" x14ac:dyDescent="0.25">
      <c r="A14" s="29">
        <f>花蓮體中!A14+美崙國中!A14+花崗國中!A14+國風國中!A14+自強國中!A14+秀林國中!A14+新城國中!A14+宜昌國中!A14+化仁國中!A14+吉安國中!A14+平和國中!A14+壽豐國中!A14+鳳林國中!A14+萬榮國中!A14+光復國中!A14+富源國中!A14+瑞穗國中!A14+三民國中!A14+玉里國中!A14+玉東國中!A14+富北國中!A14+富里國中!A14+豐濱國中!A14+東里國中!A14+南平中學!A14</f>
        <v>0</v>
      </c>
      <c r="B14" s="29">
        <f>花蓮體中!B14+美崙國中!B14+花崗國中!B14+國風國中!B14+自強國中!B14+秀林國中!B14+新城國中!B14+宜昌國中!B14+化仁國中!B14+吉安國中!B14+平和國中!B14+壽豐國中!B14+鳳林國中!B14+萬榮國中!B14+光復國中!B14+富源國中!B14+瑞穗國中!B14+三民國中!B14+玉里國中!B14+玉東國中!B14+富北國中!B14+富里國中!B14+豐濱國中!B14+東里國中!B14+南平中學!B14</f>
        <v>0</v>
      </c>
      <c r="C14" s="29">
        <f>花蓮體中!C14+美崙國中!C14+花崗國中!C14+國風國中!C14+自強國中!C14+秀林國中!C14+新城國中!C14+宜昌國中!C14+化仁國中!C14+吉安國中!C14+平和國中!C14+壽豐國中!C14+鳳林國中!C14+萬榮國中!C14+光復國中!C14+富源國中!C14+瑞穗國中!C14+三民國中!C14+玉里國中!C14+玉東國中!C14+富北國中!C14+富里國中!C14+豐濱國中!C14+東里國中!C14+南平中學!C14</f>
        <v>0</v>
      </c>
      <c r="D14" s="125" t="s">
        <v>84</v>
      </c>
      <c r="E14" s="29">
        <f>花蓮體中!E14+美崙國中!E14+花崗國中!E14+國風國中!E14+自強國中!E14+秀林國中!E14+新城國中!E14+宜昌國中!E14+化仁國中!E14+吉安國中!E14+平和國中!E14+壽豐國中!E14+鳳林國中!E14+萬榮國中!E14+光復國中!E14+富源國中!E14+瑞穗國中!E14+三民國中!E14+玉里國中!E14+玉東國中!E14+富北國中!E14+富里國中!E14+豐濱國中!E14+東里國中!E14+南平中學!E14</f>
        <v>0</v>
      </c>
      <c r="F14" s="29">
        <f>花蓮體中!F14+美崙國中!F14+花崗國中!F14+國風國中!F14+自強國中!F14+秀林國中!F14+新城國中!F14+宜昌國中!F14+化仁國中!F14+吉安國中!F14+平和國中!F14+壽豐國中!F14+鳳林國中!F14+萬榮國中!F14+光復國中!F14+富源國中!F14+瑞穗國中!F14+三民國中!F14+玉里國中!F14+玉東國中!F14+富北國中!F14+富里國中!F14+豐濱國中!F14+東里國中!F14+南平中學!F14</f>
        <v>0</v>
      </c>
      <c r="G14" s="29">
        <f>花蓮體中!G14+美崙國中!G14+花崗國中!G14+國風國中!G14+自強國中!G14+秀林國中!G14+新城國中!G14+宜昌國中!G14+化仁國中!G14+吉安國中!G14+平和國中!G14+壽豐國中!G14+鳳林國中!G14+萬榮國中!G14+光復國中!G14+富源國中!G14+瑞穗國中!G14+三民國中!G14+玉里國中!G14+玉東國中!G14+富北國中!G14+富里國中!G14+豐濱國中!G14+東里國中!G14+南平中學!G14</f>
        <v>0</v>
      </c>
      <c r="H14" s="29">
        <f>花蓮體中!H14+美崙國中!H14+花崗國中!H14+國風國中!H14+自強國中!H14+秀林國中!H14+新城國中!H14+宜昌國中!H14+化仁國中!H14+吉安國中!H14+平和國中!H14+壽豐國中!H14+鳳林國中!H14+萬榮國中!H14+光復國中!H14+富源國中!H14+瑞穗國中!H14+三民國中!H14+玉里國中!H14+玉東國中!H14+富北國中!H14+富里國中!H14+豐濱國中!H14+東里國中!H14+南平中學!H14</f>
        <v>0</v>
      </c>
      <c r="I14" s="29">
        <f>花蓮體中!I14+美崙國中!I14+花崗國中!I14+國風國中!I14+自強國中!I14+秀林國中!I14+新城國中!I14+宜昌國中!I14+化仁國中!I14+吉安國中!I14+平和國中!I14+壽豐國中!I14+鳳林國中!I14+萬榮國中!I14+光復國中!I14+富源國中!I14+瑞穗國中!I14+三民國中!I14+玉里國中!I14+玉東國中!I14+富北國中!I14+富里國中!I14+豐濱國中!I14+東里國中!I14+南平中學!I14</f>
        <v>0</v>
      </c>
      <c r="J14" s="29">
        <f>花蓮體中!J14+美崙國中!J14+花崗國中!J14+國風國中!J14+自強國中!J14+秀林國中!J14+新城國中!J14+宜昌國中!J14+化仁國中!J14+吉安國中!J14+平和國中!J14+壽豐國中!J14+鳳林國中!J14+萬榮國中!J14+光復國中!J14+富源國中!J14+瑞穗國中!J14+三民國中!J14+玉里國中!J14+玉東國中!J14+富北國中!J14+富里國中!J14+豐濱國中!J14+東里國中!J14+南平中學!J14</f>
        <v>0</v>
      </c>
      <c r="K14" s="33"/>
      <c r="L14" s="4"/>
      <c r="M14" s="30"/>
      <c r="N14" s="23"/>
      <c r="O14" s="24"/>
      <c r="P14" s="10"/>
    </row>
    <row r="15" spans="1:16" s="104" customFormat="1" ht="24" customHeight="1" x14ac:dyDescent="0.25">
      <c r="A15" s="29">
        <f>花蓮體中!A15+美崙國中!A15+花崗國中!A15+國風國中!A15+自強國中!A15+秀林國中!A15+新城國中!A15+宜昌國中!A15+化仁國中!A15+吉安國中!A15+平和國中!A15+壽豐國中!A15+鳳林國中!A15+萬榮國中!A15+光復國中!A15+富源國中!A15+瑞穗國中!A15+三民國中!A15+玉里國中!A15+玉東國中!A15+富北國中!A15+富里國中!A15+豐濱國中!A15+東里國中!A15+南平中學!A15</f>
        <v>0</v>
      </c>
      <c r="B15" s="29">
        <f>花蓮體中!B15+美崙國中!B15+花崗國中!B15+國風國中!B15+自強國中!B15+秀林國中!B15+新城國中!B15+宜昌國中!B15+化仁國中!B15+吉安國中!B15+平和國中!B15+壽豐國中!B15+鳳林國中!B15+萬榮國中!B15+光復國中!B15+富源國中!B15+瑞穗國中!B15+三民國中!B15+玉里國中!B15+玉東國中!B15+富北國中!B15+富里國中!B15+豐濱國中!B15+東里國中!B15+南平中學!B15</f>
        <v>0</v>
      </c>
      <c r="C15" s="29">
        <f>花蓮體中!C15+美崙國中!C15+花崗國中!C15+國風國中!C15+自強國中!C15+秀林國中!C15+新城國中!C15+宜昌國中!C15+化仁國中!C15+吉安國中!C15+平和國中!C15+壽豐國中!C15+鳳林國中!C15+萬榮國中!C15+光復國中!C15+富源國中!C15+瑞穗國中!C15+三民國中!C15+玉里國中!C15+玉東國中!C15+富北國中!C15+富里國中!C15+豐濱國中!C15+東里國中!C15+南平中學!C15</f>
        <v>0</v>
      </c>
      <c r="D15" s="125" t="s">
        <v>86</v>
      </c>
      <c r="E15" s="29">
        <f>花蓮體中!E15+美崙國中!E15+花崗國中!E15+國風國中!E15+自強國中!E15+秀林國中!E15+新城國中!E15+宜昌國中!E15+化仁國中!E15+吉安國中!E15+平和國中!E15+壽豐國中!E15+鳳林國中!E15+萬榮國中!E15+光復國中!E15+富源國中!E15+瑞穗國中!E15+三民國中!E15+玉里國中!E15+玉東國中!E15+富北國中!E15+富里國中!E15+豐濱國中!E15+東里國中!E15+南平中學!E15</f>
        <v>0</v>
      </c>
      <c r="F15" s="29">
        <f>花蓮體中!F15+美崙國中!F15+花崗國中!F15+國風國中!F15+自強國中!F15+秀林國中!F15+新城國中!F15+宜昌國中!F15+化仁國中!F15+吉安國中!F15+平和國中!F15+壽豐國中!F15+鳳林國中!F15+萬榮國中!F15+光復國中!F15+富源國中!F15+瑞穗國中!F15+三民國中!F15+玉里國中!F15+玉東國中!F15+富北國中!F15+富里國中!F15+豐濱國中!F15+東里國中!F15+南平中學!F15</f>
        <v>0</v>
      </c>
      <c r="G15" s="29">
        <f>花蓮體中!G15+美崙國中!G15+花崗國中!G15+國風國中!G15+自強國中!G15+秀林國中!G15+新城國中!G15+宜昌國中!G15+化仁國中!G15+吉安國中!G15+平和國中!G15+壽豐國中!G15+鳳林國中!G15+萬榮國中!G15+光復國中!G15+富源國中!G15+瑞穗國中!G15+三民國中!G15+玉里國中!G15+玉東國中!G15+富北國中!G15+富里國中!G15+豐濱國中!G15+東里國中!G15+南平中學!G15</f>
        <v>0</v>
      </c>
      <c r="H15" s="29">
        <f>花蓮體中!H15+美崙國中!H15+花崗國中!H15+國風國中!H15+自強國中!H15+秀林國中!H15+新城國中!H15+宜昌國中!H15+化仁國中!H15+吉安國中!H15+平和國中!H15+壽豐國中!H15+鳳林國中!H15+萬榮國中!H15+光復國中!H15+富源國中!H15+瑞穗國中!H15+三民國中!H15+玉里國中!H15+玉東國中!H15+富北國中!H15+富里國中!H15+豐濱國中!H15+東里國中!H15+南平中學!H15</f>
        <v>0</v>
      </c>
      <c r="I15" s="29">
        <f>花蓮體中!I15+美崙國中!I15+花崗國中!I15+國風國中!I15+自強國中!I15+秀林國中!I15+新城國中!I15+宜昌國中!I15+化仁國中!I15+吉安國中!I15+平和國中!I15+壽豐國中!I15+鳳林國中!I15+萬榮國中!I15+光復國中!I15+富源國中!I15+瑞穗國中!I15+三民國中!I15+玉里國中!I15+玉東國中!I15+富北國中!I15+富里國中!I15+豐濱國中!I15+東里國中!I15+南平中學!I15</f>
        <v>0</v>
      </c>
      <c r="J15" s="29">
        <f>花蓮體中!J15+美崙國中!J15+花崗國中!J15+國風國中!J15+自強國中!J15+秀林國中!J15+新城國中!J15+宜昌國中!J15+化仁國中!J15+吉安國中!J15+平和國中!J15+壽豐國中!J15+鳳林國中!J15+萬榮國中!J15+光復國中!J15+富源國中!J15+瑞穗國中!J15+三民國中!J15+玉里國中!J15+玉東國中!J15+富北國中!J15+富里國中!J15+豐濱國中!J15+東里國中!J15+南平中學!J15</f>
        <v>0</v>
      </c>
      <c r="K15" s="33"/>
      <c r="L15" s="4"/>
      <c r="M15" s="10"/>
      <c r="N15" s="169"/>
      <c r="O15" s="170"/>
      <c r="P15" s="10"/>
    </row>
    <row r="16" spans="1:16" s="104" customFormat="1" ht="24" customHeight="1" x14ac:dyDescent="0.25">
      <c r="A16" s="32">
        <f>花蓮體中!A16+美崙國中!A16+花崗國中!A16+國風國中!A16+自強國中!A16+秀林國中!A16+新城國中!A16+宜昌國中!A16+化仁國中!A16+吉安國中!A16+平和國中!A16+壽豐國中!A16+鳳林國中!A16+萬榮國中!A16+光復國中!A16+富源國中!A16+瑞穗國中!A16+三民國中!A16+玉里國中!A16+玉東國中!A16+富北國中!A16+富里國中!A16+豐濱國中!A16+東里國中!A16+南平中學!A16</f>
        <v>0</v>
      </c>
      <c r="B16" s="32">
        <f>花蓮體中!B16+美崙國中!B16+花崗國中!B16+國風國中!B16+自強國中!B16+秀林國中!B16+新城國中!B16+宜昌國中!B16+化仁國中!B16+吉安國中!B16+平和國中!B16+壽豐國中!B16+鳳林國中!B16+萬榮國中!B16+光復國中!B16+富源國中!B16+瑞穗國中!B16+三民國中!B16+玉里國中!B16+玉東國中!B16+富北國中!B16+富里國中!B16+豐濱國中!B16+東里國中!B16+南平中學!B16</f>
        <v>0</v>
      </c>
      <c r="C16" s="32">
        <f>花蓮體中!C16+美崙國中!C16+花崗國中!C16+國風國中!C16+自強國中!C16+秀林國中!C16+新城國中!C16+宜昌國中!C16+化仁國中!C16+吉安國中!C16+平和國中!C16+壽豐國中!C16+鳳林國中!C16+萬榮國中!C16+光復國中!C16+富源國中!C16+瑞穗國中!C16+三民國中!C16+玉里國中!C16+玉東國中!C16+富北國中!C16+富里國中!C16+豐濱國中!C16+東里國中!C16+南平中學!C16</f>
        <v>0</v>
      </c>
      <c r="D16" s="31" t="s">
        <v>21</v>
      </c>
      <c r="E16" s="32">
        <f>花蓮體中!E16+美崙國中!E16+花崗國中!E16+國風國中!E16+自強國中!E16+秀林國中!E16+新城國中!E16+宜昌國中!E16+化仁國中!E16+吉安國中!E16+平和國中!E16+壽豐國中!E16+鳳林國中!E16+萬榮國中!E16+光復國中!E16+富源國中!E16+瑞穗國中!E16+三民國中!E16+玉里國中!E16+玉東國中!E16+富北國中!E16+富里國中!E16+豐濱國中!E16+東里國中!E16+南平中學!E16</f>
        <v>0</v>
      </c>
      <c r="F16" s="32">
        <f>花蓮體中!F16+美崙國中!F16+花崗國中!F16+國風國中!F16+自強國中!F16+秀林國中!F16+新城國中!F16+宜昌國中!F16+化仁國中!F16+吉安國中!F16+平和國中!F16+壽豐國中!F16+鳳林國中!F16+萬榮國中!F16+光復國中!F16+富源國中!F16+瑞穗國中!F16+三民國中!F16+玉里國中!F16+玉東國中!F16+富北國中!F16+富里國中!F16+豐濱國中!F16+東里國中!F16+南平中學!F16</f>
        <v>0</v>
      </c>
      <c r="G16" s="32">
        <f>花蓮體中!G16+美崙國中!G16+花崗國中!G16+國風國中!G16+自強國中!G16+秀林國中!G16+新城國中!G16+宜昌國中!G16+化仁國中!G16+吉安國中!G16+平和國中!G16+壽豐國中!G16+鳳林國中!G16+萬榮國中!G16+光復國中!G16+富源國中!G16+瑞穗國中!G16+三民國中!G16+玉里國中!G16+玉東國中!G16+富北國中!G16+富里國中!G16+豐濱國中!G16+東里國中!G16+南平中學!G16</f>
        <v>0</v>
      </c>
      <c r="H16" s="32">
        <f>花蓮體中!H16+美崙國中!H16+花崗國中!H16+國風國中!H16+自強國中!H16+秀林國中!H16+新城國中!H16+宜昌國中!H16+化仁國中!H16+吉安國中!H16+平和國中!H16+壽豐國中!H16+鳳林國中!H16+萬榮國中!H16+光復國中!H16+富源國中!H16+瑞穗國中!H16+三民國中!H16+玉里國中!H16+玉東國中!H16+富北國中!H16+富里國中!H16+豐濱國中!H16+東里國中!H16+南平中學!H16</f>
        <v>0</v>
      </c>
      <c r="I16" s="32">
        <f>花蓮體中!I16+美崙國中!I16+花崗國中!I16+國風國中!I16+自強國中!I16+秀林國中!I16+新城國中!I16+宜昌國中!I16+化仁國中!I16+吉安國中!I16+平和國中!I16+壽豐國中!I16+鳳林國中!I16+萬榮國中!I16+光復國中!I16+富源國中!I16+瑞穗國中!I16+三民國中!I16+玉里國中!I16+玉東國中!I16+富北國中!I16+富里國中!I16+豐濱國中!I16+東里國中!I16+南平中學!I16</f>
        <v>0</v>
      </c>
      <c r="J16" s="32">
        <f>花蓮體中!J16+美崙國中!J16+花崗國中!J16+國風國中!J16+自強國中!J16+秀林國中!J16+新城國中!J16+宜昌國中!J16+化仁國中!J16+吉安國中!J16+平和國中!J16+壽豐國中!J16+鳳林國中!J16+萬榮國中!J16+光復國中!J16+富源國中!J16+瑞穗國中!J16+三民國中!J16+玉里國中!J16+玉東國中!J16+富北國中!J16+富里國中!J16+豐濱國中!J16+東里國中!J16+南平中學!J16</f>
        <v>0</v>
      </c>
      <c r="K16" s="33"/>
      <c r="L16" s="4"/>
      <c r="M16" s="10"/>
      <c r="N16" s="169"/>
      <c r="O16" s="170"/>
      <c r="P16" s="10"/>
    </row>
    <row r="17" spans="1:16" s="104" customFormat="1" ht="24" customHeight="1" x14ac:dyDescent="0.25">
      <c r="A17" s="32">
        <f>花蓮體中!A17+美崙國中!A17+花崗國中!A17+國風國中!A17+自強國中!A17+秀林國中!A17+新城國中!A17+宜昌國中!A17+化仁國中!A17+吉安國中!A17+平和國中!A17+壽豐國中!A17+鳳林國中!A17+萬榮國中!A17+光復國中!A17+富源國中!A17+瑞穗國中!A17+三民國中!A17+玉里國中!A17+玉東國中!A17+富北國中!A17+富里國中!A17+豐濱國中!A17+東里國中!A17+南平中學!A17</f>
        <v>0</v>
      </c>
      <c r="B17" s="65">
        <f>SUM(B18)</f>
        <v>0</v>
      </c>
      <c r="C17" s="32">
        <f>花蓮體中!C17+美崙國中!C17+花崗國中!C17+國風國中!C17+自強國中!C17+秀林國中!C17+新城國中!C17+宜昌國中!C17+化仁國中!C17+吉安國中!C17+平和國中!C17+壽豐國中!C17+鳳林國中!C17+萬榮國中!C17+光復國中!C17+富源國中!C17+瑞穗國中!C17+三民國中!C17+玉里國中!C17+玉東國中!C17+富北國中!C17+富里國中!C17+豐濱國中!C17+東里國中!C17+南平中學!C17</f>
        <v>0</v>
      </c>
      <c r="D17" s="31" t="s">
        <v>22</v>
      </c>
      <c r="E17" s="32">
        <f>花蓮體中!E17+美崙國中!E17+花崗國中!E17+國風國中!E17+自強國中!E17+秀林國中!E17+新城國中!E17+宜昌國中!E17+化仁國中!E17+吉安國中!E17+平和國中!E17+壽豐國中!E17+鳳林國中!E17+萬榮國中!E17+光復國中!E17+富源國中!E17+瑞穗國中!E17+三民國中!E17+玉里國中!E17+玉東國中!E17+富北國中!E17+富里國中!E17+豐濱國中!E17+東里國中!E17+南平中學!E17</f>
        <v>0</v>
      </c>
      <c r="F17" s="32">
        <f>花蓮體中!F17+美崙國中!F17+花崗國中!F17+國風國中!F17+自強國中!F17+秀林國中!F17+新城國中!F17+宜昌國中!F17+化仁國中!F17+吉安國中!F17+平和國中!F17+壽豐國中!F17+鳳林國中!F17+萬榮國中!F17+光復國中!F17+富源國中!F17+瑞穗國中!F17+三民國中!F17+玉里國中!F17+玉東國中!F17+富北國中!F17+富里國中!F17+豐濱國中!F17+東里國中!F17+南平中學!F17</f>
        <v>0</v>
      </c>
      <c r="G17" s="32">
        <f>花蓮體中!G17+美崙國中!G17+花崗國中!G17+國風國中!G17+自強國中!G17+秀林國中!G17+新城國中!G17+宜昌國中!G17+化仁國中!G17+吉安國中!G17+平和國中!G17+壽豐國中!G17+鳳林國中!G17+萬榮國中!G17+光復國中!G17+富源國中!G17+瑞穗國中!G17+三民國中!G17+玉里國中!G17+玉東國中!G17+富北國中!G17+富里國中!G17+豐濱國中!G17+東里國中!G17+南平中學!G17</f>
        <v>0</v>
      </c>
      <c r="H17" s="32">
        <f>花蓮體中!H17+美崙國中!H17+花崗國中!H17+國風國中!H17+自強國中!H17+秀林國中!H17+新城國中!H17+宜昌國中!H17+化仁國中!H17+吉安國中!H17+平和國中!H17+壽豐國中!H17+鳳林國中!H17+萬榮國中!H17+光復國中!H17+富源國中!H17+瑞穗國中!H17+三民國中!H17+玉里國中!H17+玉東國中!H17+富北國中!H17+富里國中!H17+豐濱國中!H17+東里國中!H17+南平中學!H17</f>
        <v>0</v>
      </c>
      <c r="I17" s="32">
        <f>花蓮體中!I17+美崙國中!I17+花崗國中!I17+國風國中!I17+自強國中!I17+秀林國中!I17+新城國中!I17+宜昌國中!I17+化仁國中!I17+吉安國中!I17+平和國中!I17+壽豐國中!I17+鳳林國中!I17+萬榮國中!I17+光復國中!I17+富源國中!I17+瑞穗國中!I17+三民國中!I17+玉里國中!I17+玉東國中!I17+富北國中!I17+富里國中!I17+豐濱國中!I17+東里國中!I17+南平中學!I17</f>
        <v>0</v>
      </c>
      <c r="J17" s="32">
        <f>花蓮體中!J17+美崙國中!J17+花崗國中!J17+國風國中!J17+自強國中!J17+秀林國中!J17+新城國中!J17+宜昌國中!J17+化仁國中!J17+吉安國中!J17+平和國中!J17+壽豐國中!J17+鳳林國中!J17+萬榮國中!J17+光復國中!J17+富源國中!J17+瑞穗國中!J17+三民國中!J17+玉里國中!J17+玉東國中!J17+富北國中!J17+富里國中!J17+豐濱國中!J17+東里國中!J17+南平中學!J17</f>
        <v>0</v>
      </c>
      <c r="K17" s="33"/>
      <c r="L17" s="4"/>
      <c r="M17" s="10"/>
      <c r="N17" s="169"/>
      <c r="O17" s="170"/>
      <c r="P17" s="10"/>
    </row>
    <row r="18" spans="1:16" s="104" customFormat="1" ht="24" customHeight="1" x14ac:dyDescent="0.25">
      <c r="A18" s="29">
        <f>花蓮體中!A18+美崙國中!A18+花崗國中!A18+國風國中!A18+自強國中!A18+秀林國中!A18+新城國中!A18+宜昌國中!A18+化仁國中!A18+吉安國中!A18+平和國中!A18+壽豐國中!A18+鳳林國中!A18+萬榮國中!A18+光復國中!A18+富源國中!A18+瑞穗國中!A18+三民國中!A18+玉里國中!A18+玉東國中!A18+富北國中!A18+富里國中!A18+豐濱國中!A18+東里國中!A18+南平中學!A18</f>
        <v>0</v>
      </c>
      <c r="B18" s="29">
        <f>花蓮體中!B18+美崙國中!B18+花崗國中!B18+國風國中!B18+自強國中!B18+秀林國中!B18+新城國中!B18+宜昌國中!B18+化仁國中!B18+吉安國中!B18+平和國中!B18+壽豐國中!B18+鳳林國中!B18+萬榮國中!B18+光復國中!B18+富源國中!B18+瑞穗國中!B18+三民國中!B18+玉里國中!B18+玉東國中!B18+富北國中!B18+富里國中!B18+豐濱國中!B18+東里國中!B18+南平中學!B18</f>
        <v>0</v>
      </c>
      <c r="C18" s="29">
        <f>花蓮體中!C18+美崙國中!C18+花崗國中!C18+國風國中!C18+自強國中!C18+秀林國中!C18+新城國中!C18+宜昌國中!C18+化仁國中!C18+吉安國中!C18+平和國中!C18+壽豐國中!C18+鳳林國中!C18+萬榮國中!C18+光復國中!C18+富源國中!C18+瑞穗國中!C18+三民國中!C18+玉里國中!C18+玉東國中!C18+富北國中!C18+富里國中!C18+豐濱國中!C18+東里國中!C18+南平中學!C18</f>
        <v>0</v>
      </c>
      <c r="D18" s="125" t="s">
        <v>23</v>
      </c>
      <c r="E18" s="29">
        <f>花蓮體中!E18+美崙國中!E18+花崗國中!E18+國風國中!E18+自強國中!E18+秀林國中!E18+新城國中!E18+宜昌國中!E18+化仁國中!E18+吉安國中!E18+平和國中!E18+壽豐國中!E18+鳳林國中!E18+萬榮國中!E18+光復國中!E18+富源國中!E18+瑞穗國中!E18+三民國中!E18+玉里國中!E18+玉東國中!E18+富北國中!E18+富里國中!E18+豐濱國中!E18+東里國中!E18+南平中學!E18</f>
        <v>0</v>
      </c>
      <c r="F18" s="29">
        <f>花蓮體中!F18+美崙國中!F18+花崗國中!F18+國風國中!F18+自強國中!F18+秀林國中!F18+新城國中!F18+宜昌國中!F18+化仁國中!F18+吉安國中!F18+平和國中!F18+壽豐國中!F18+鳳林國中!F18+萬榮國中!F18+光復國中!F18+富源國中!F18+瑞穗國中!F18+三民國中!F18+玉里國中!F18+玉東國中!F18+富北國中!F18+富里國中!F18+豐濱國中!F18+東里國中!F18+南平中學!F18</f>
        <v>0</v>
      </c>
      <c r="G18" s="29">
        <f>花蓮體中!G18+美崙國中!G18+花崗國中!G18+國風國中!G18+自強國中!G18+秀林國中!G18+新城國中!G18+宜昌國中!G18+化仁國中!G18+吉安國中!G18+平和國中!G18+壽豐國中!G18+鳳林國中!G18+萬榮國中!G18+光復國中!G18+富源國中!G18+瑞穗國中!G18+三民國中!G18+玉里國中!G18+玉東國中!G18+富北國中!G18+富里國中!G18+豐濱國中!G18+東里國中!G18+南平中學!G18</f>
        <v>0</v>
      </c>
      <c r="H18" s="29">
        <f>花蓮體中!H18+美崙國中!H18+花崗國中!H18+國風國中!H18+自強國中!H18+秀林國中!H18+新城國中!H18+宜昌國中!H18+化仁國中!H18+吉安國中!H18+平和國中!H18+壽豐國中!H18+鳳林國中!H18+萬榮國中!H18+光復國中!H18+富源國中!H18+瑞穗國中!H18+三民國中!H18+玉里國中!H18+玉東國中!H18+富北國中!H18+富里國中!H18+豐濱國中!H18+東里國中!H18+南平中學!H18</f>
        <v>0</v>
      </c>
      <c r="I18" s="29">
        <f>花蓮體中!I18+美崙國中!I18+花崗國中!I18+國風國中!I18+自強國中!I18+秀林國中!I18+新城國中!I18+宜昌國中!I18+化仁國中!I18+吉安國中!I18+平和國中!I18+壽豐國中!I18+鳳林國中!I18+萬榮國中!I18+光復國中!I18+富源國中!I18+瑞穗國中!I18+三民國中!I18+玉里國中!I18+玉東國中!I18+富北國中!I18+富里國中!I18+豐濱國中!I18+東里國中!I18+南平中學!I18</f>
        <v>0</v>
      </c>
      <c r="J18" s="29">
        <f>花蓮體中!J18+美崙國中!J18+花崗國中!J18+國風國中!J18+自強國中!J18+秀林國中!J18+新城國中!J18+宜昌國中!J18+化仁國中!J18+吉安國中!J18+平和國中!J18+壽豐國中!J18+鳳林國中!J18+萬榮國中!J18+光復國中!J18+富源國中!J18+瑞穗國中!J18+三民國中!J18+玉里國中!J18+玉東國中!J18+富北國中!J18+富里國中!J18+豐濱國中!J18+東里國中!J18+南平中學!J18</f>
        <v>0</v>
      </c>
      <c r="K18" s="33"/>
      <c r="L18" s="4"/>
      <c r="M18" s="10"/>
      <c r="N18" s="169"/>
      <c r="O18" s="170"/>
      <c r="P18" s="10"/>
    </row>
    <row r="19" spans="1:16" s="104" customFormat="1" ht="24" customHeight="1" x14ac:dyDescent="0.25">
      <c r="A19" s="32">
        <f>花蓮體中!A19+美崙國中!A19+花崗國中!A19+國風國中!A19+自強國中!A19+秀林國中!A19+新城國中!A19+宜昌國中!A19+化仁國中!A19+吉安國中!A19+平和國中!A19+壽豐國中!A19+鳳林國中!A19+萬榮國中!A19+光復國中!A19+富源國中!A19+瑞穗國中!A19+三民國中!A19+玉里國中!A19+玉東國中!A19+富北國中!A19+富里國中!A19+豐濱國中!A19+東里國中!A19+南平中學!A19</f>
        <v>0</v>
      </c>
      <c r="B19" s="65">
        <f>SUM(B20:B21)</f>
        <v>0</v>
      </c>
      <c r="C19" s="32">
        <f>花蓮體中!C19+美崙國中!C19+花崗國中!C19+國風國中!C19+自強國中!C19+秀林國中!C19+新城國中!C19+宜昌國中!C19+化仁國中!C19+吉安國中!C19+平和國中!C19+壽豐國中!C19+鳳林國中!C19+萬榮國中!C19+光復國中!C19+富源國中!C19+瑞穗國中!C19+三民國中!C19+玉里國中!C19+玉東國中!C19+富北國中!C19+富里國中!C19+豐濱國中!C19+東里國中!C19+南平中學!C19</f>
        <v>0</v>
      </c>
      <c r="D19" s="31" t="s">
        <v>58</v>
      </c>
      <c r="E19" s="32">
        <f t="shared" ref="E19:J19" si="1">E20+E21</f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 t="shared" si="1"/>
        <v>0</v>
      </c>
      <c r="J19" s="32">
        <f t="shared" si="1"/>
        <v>0</v>
      </c>
      <c r="K19" s="33"/>
      <c r="L19" s="4"/>
      <c r="M19" s="10"/>
      <c r="N19" s="23"/>
      <c r="O19" s="24"/>
      <c r="P19" s="10"/>
    </row>
    <row r="20" spans="1:16" s="129" customFormat="1" ht="24" customHeight="1" x14ac:dyDescent="0.25">
      <c r="A20" s="29">
        <f>花蓮體中!A20+美崙國中!A20+花崗國中!A20+國風國中!A20+自強國中!A20+秀林國中!A20+新城國中!A20+宜昌國中!A20+化仁國中!A20+吉安國中!A20+平和國中!A20+壽豐國中!A20+鳳林國中!A20+萬榮國中!A20+光復國中!A20+富源國中!A20+瑞穗國中!A20+三民國中!A20+玉里國中!A20+玉東國中!A20+富北國中!A20+富里國中!A20+豐濱國中!A20+東里國中!A20+南平中學!A20</f>
        <v>0</v>
      </c>
      <c r="B20" s="29">
        <f>花蓮體中!B20+美崙國中!B20+花崗國中!B20+國風國中!B20+自強國中!B20+秀林國中!B20+新城國中!B20+宜昌國中!B20+化仁國中!B20+吉安國中!B20+平和國中!B20+壽豐國中!B20+鳳林國中!B20+萬榮國中!B20+光復國中!B20+富源國中!B20+瑞穗國中!B20+三民國中!B20+玉里國中!B20+玉東國中!B20+富北國中!B20+富里國中!B20+豐濱國中!B20+東里國中!B20+南平中學!B20</f>
        <v>0</v>
      </c>
      <c r="C20" s="29">
        <f>花蓮體中!C20+美崙國中!C20+花崗國中!C20+國風國中!C20+自強國中!C20+秀林國中!C20+新城國中!C20+宜昌國中!C20+化仁國中!C20+吉安國中!C20+平和國中!C20+壽豐國中!C20+鳳林國中!C20+萬榮國中!C20+光復國中!C20+富源國中!C20+瑞穗國中!C20+三民國中!C20+玉里國中!C20+玉東國中!C20+富北國中!C20+富里國中!C20+豐濱國中!C20+東里國中!C20+南平中學!C20</f>
        <v>0</v>
      </c>
      <c r="D20" s="50" t="s">
        <v>89</v>
      </c>
      <c r="E20" s="29">
        <f>花蓮體中!E20+美崙國中!E20+花崗國中!E20+國風國中!E20+自強國中!E20+秀林國中!E20+新城國中!E20+宜昌國中!E20+化仁國中!E20+吉安國中!E20+平和國中!E20+壽豐國中!E20+鳳林國中!E20+萬榮國中!E20+光復國中!E20+富源國中!E20+瑞穗國中!E20+三民國中!E20+玉里國中!E20+玉東國中!E20+富北國中!E20+富里國中!E20+豐濱國中!E20+東里國中!E20+南平中學!E20</f>
        <v>0</v>
      </c>
      <c r="F20" s="29">
        <f>花蓮體中!F20+美崙國中!F20+花崗國中!F20+國風國中!F20+自強國中!F20+秀林國中!F20+新城國中!F20+宜昌國中!F20+化仁國中!F20+吉安國中!F20+平和國中!F20+壽豐國中!F20+鳳林國中!F20+萬榮國中!F20+光復國中!F20+富源國中!F20+瑞穗國中!F20+三民國中!F20+玉里國中!F20+玉東國中!F20+富北國中!F20+富里國中!F20+豐濱國中!F20+東里國中!F20+南平中學!F20</f>
        <v>0</v>
      </c>
      <c r="G20" s="29">
        <f>花蓮體中!G20+美崙國中!G20+花崗國中!G20+國風國中!G20+自強國中!G20+秀林國中!G20+新城國中!G20+宜昌國中!G20+化仁國中!G20+吉安國中!G20+平和國中!G20+壽豐國中!G20+鳳林國中!G20+萬榮國中!G20+光復國中!G20+富源國中!G20+瑞穗國中!G20+三民國中!G20+玉里國中!G20+玉東國中!G20+富北國中!G20+富里國中!G20+豐濱國中!G20+東里國中!G20+南平中學!G20</f>
        <v>0</v>
      </c>
      <c r="H20" s="29">
        <f>花蓮體中!H20+美崙國中!H20+花崗國中!H20+國風國中!H20+自強國中!H20+秀林國中!H20+新城國中!H20+宜昌國中!H20+化仁國中!H20+吉安國中!H20+平和國中!H20+壽豐國中!H20+鳳林國中!H20+萬榮國中!H20+光復國中!H20+富源國中!H20+瑞穗國中!H20+三民國中!H20+玉里國中!H20+玉東國中!H20+富北國中!H20+富里國中!H20+豐濱國中!H20+東里國中!H20+南平中學!H20</f>
        <v>0</v>
      </c>
      <c r="I20" s="29">
        <f>花蓮體中!I20+美崙國中!I20+花崗國中!I20+國風國中!I20+自強國中!I20+秀林國中!I20+新城國中!I20+宜昌國中!I20+化仁國中!I20+吉安國中!I20+平和國中!I20+壽豐國中!I20+鳳林國中!I20+萬榮國中!I20+光復國中!I20+富源國中!I20+瑞穗國中!I20+三民國中!I20+玉里國中!I20+玉東國中!I20+富北國中!I20+富里國中!I20+豐濱國中!I20+東里國中!I20+南平中學!I20</f>
        <v>0</v>
      </c>
      <c r="J20" s="29">
        <f>花蓮體中!J20+美崙國中!J20+花崗國中!J20+國風國中!J20+自強國中!J20+秀林國中!J20+新城國中!J20+宜昌國中!J20+化仁國中!J20+吉安國中!J20+平和國中!J20+壽豐國中!J20+鳳林國中!J20+萬榮國中!J20+光復國中!J20+富源國中!J20+瑞穗國中!J20+三民國中!J20+玉里國中!J20+玉東國中!J20+富北國中!J20+富里國中!J20+豐濱國中!J20+東里國中!J20+南平中學!J20</f>
        <v>0</v>
      </c>
      <c r="K20" s="51"/>
      <c r="L20" s="52"/>
      <c r="M20" s="126"/>
      <c r="N20" s="127"/>
      <c r="O20" s="128"/>
      <c r="P20" s="126"/>
    </row>
    <row r="21" spans="1:16" s="104" customFormat="1" ht="24" customHeight="1" x14ac:dyDescent="0.25">
      <c r="A21" s="29">
        <f>花蓮體中!A21+美崙國中!A21+花崗國中!A21+國風國中!A21+自強國中!A21+秀林國中!A21+新城國中!A21+宜昌國中!A21+化仁國中!A21+吉安國中!A21+平和國中!A21+壽豐國中!A21+鳳林國中!A21+萬榮國中!A21+光復國中!A21+富源國中!A21+瑞穗國中!A21+三民國中!A21+玉里國中!A21+玉東國中!A21+富北國中!A21+富里國中!A21+豐濱國中!A21+東里國中!A21+南平中學!A21</f>
        <v>0</v>
      </c>
      <c r="B21" s="29">
        <f>花蓮體中!B21+美崙國中!B21+花崗國中!B21+國風國中!B21+自強國中!B21+秀林國中!B21+新城國中!B21+宜昌國中!B21+化仁國中!B21+吉安國中!B21+平和國中!B21+壽豐國中!B21+鳳林國中!B21+萬榮國中!B21+光復國中!B21+富源國中!B21+瑞穗國中!B21+三民國中!B21+玉里國中!B21+玉東國中!B21+富北國中!B21+富里國中!B21+豐濱國中!B21+東里國中!B21+南平中學!B21</f>
        <v>0</v>
      </c>
      <c r="C21" s="29">
        <f>花蓮體中!C21+美崙國中!C21+花崗國中!C21+國風國中!C21+自強國中!C21+秀林國中!C21+新城國中!C21+宜昌國中!C21+化仁國中!C21+吉安國中!C21+平和國中!C21+壽豐國中!C21+鳳林國中!C21+萬榮國中!C21+光復國中!C21+富源國中!C21+瑞穗國中!C21+三民國中!C21+玉里國中!C21+玉東國中!C21+富北國中!C21+富里國中!C21+豐濱國中!C21+東里國中!C21+南平中學!C21</f>
        <v>0</v>
      </c>
      <c r="D21" s="125" t="s">
        <v>88</v>
      </c>
      <c r="E21" s="29">
        <f>花蓮體中!E21+美崙國中!E21+花崗國中!E21+國風國中!E21+自強國中!E21+秀林國中!E21+新城國中!E21+宜昌國中!E21+化仁國中!E21+吉安國中!E21+平和國中!E21+壽豐國中!E21+鳳林國中!E21+萬榮國中!E21+光復國中!E21+富源國中!E21+瑞穗國中!E21+三民國中!E21+玉里國中!E21+玉東國中!E21+富北國中!E21+富里國中!E21+豐濱國中!E21+東里國中!E21+南平中學!E21</f>
        <v>0</v>
      </c>
      <c r="F21" s="29">
        <f>花蓮體中!F21+美崙國中!F21+花崗國中!F21+國風國中!F21+自強國中!F21+秀林國中!F21+新城國中!F21+宜昌國中!F21+化仁國中!F21+吉安國中!F21+平和國中!F21+壽豐國中!F21+鳳林國中!F21+萬榮國中!F21+光復國中!F21+富源國中!F21+瑞穗國中!F21+三民國中!F21+玉里國中!F21+玉東國中!F21+富北國中!F21+富里國中!F21+豐濱國中!F21+東里國中!F21+南平中學!F21</f>
        <v>0</v>
      </c>
      <c r="G21" s="29">
        <f>花蓮體中!G21+美崙國中!G21+花崗國中!G21+國風國中!G21+自強國中!G21+秀林國中!G21+新城國中!G21+宜昌國中!G21+化仁國中!G21+吉安國中!G21+平和國中!G21+壽豐國中!G21+鳳林國中!G21+萬榮國中!G21+光復國中!G21+富源國中!G21+瑞穗國中!G21+三民國中!G21+玉里國中!G21+玉東國中!G21+富北國中!G21+富里國中!G21+豐濱國中!G21+東里國中!G21+南平中學!G21</f>
        <v>0</v>
      </c>
      <c r="H21" s="29">
        <f>花蓮體中!H21+美崙國中!H21+花崗國中!H21+國風國中!H21+自強國中!H21+秀林國中!H21+新城國中!H21+宜昌國中!H21+化仁國中!H21+吉安國中!H21+平和國中!H21+壽豐國中!H21+鳳林國中!H21+萬榮國中!H21+光復國中!H21+富源國中!H21+瑞穗國中!H21+三民國中!H21+玉里國中!H21+玉東國中!H21+富北國中!H21+富里國中!H21+豐濱國中!H21+東里國中!H21+南平中學!H21</f>
        <v>0</v>
      </c>
      <c r="I21" s="29">
        <f>花蓮體中!I21+美崙國中!I21+花崗國中!I21+國風國中!I21+自強國中!I21+秀林國中!I21+新城國中!I21+宜昌國中!I21+化仁國中!I21+吉安國中!I21+平和國中!I21+壽豐國中!I21+鳳林國中!I21+萬榮國中!I21+光復國中!I21+富源國中!I21+瑞穗國中!I21+三民國中!I21+玉里國中!I21+玉東國中!I21+富北國中!I21+富里國中!I21+豐濱國中!I21+東里國中!I21+南平中學!I21</f>
        <v>0</v>
      </c>
      <c r="J21" s="29">
        <f>花蓮體中!J21+美崙國中!J21+花崗國中!J21+國風國中!J21+自強國中!J21+秀林國中!J21+新城國中!J21+宜昌國中!J21+化仁國中!J21+吉安國中!J21+平和國中!J21+壽豐國中!J21+鳳林國中!J21+萬榮國中!J21+光復國中!J21+富源國中!J21+瑞穗國中!J21+三民國中!J21+玉里國中!J21+玉東國中!J21+富北國中!J21+富里國中!J21+豐濱國中!J21+東里國中!J21+南平中學!J21</f>
        <v>0</v>
      </c>
      <c r="K21" s="33"/>
      <c r="L21" s="4"/>
      <c r="M21" s="10"/>
      <c r="N21" s="169"/>
      <c r="O21" s="170"/>
      <c r="P21" s="10"/>
    </row>
    <row r="22" spans="1:16" s="104" customFormat="1" ht="24" customHeight="1" x14ac:dyDescent="0.25">
      <c r="A22" s="57">
        <f>花蓮體中!A22+美崙國中!A22+花崗國中!A22+國風國中!A22+自強國中!A22+秀林國中!A22+新城國中!A22+宜昌國中!A22+化仁國中!A22+吉安國中!A22+平和國中!A22+壽豐國中!A22+鳳林國中!A22+萬榮國中!A22+光復國中!A22+富源國中!A22+瑞穗國中!A22+三民國中!A22+玉里國中!A22+玉東國中!A22+富北國中!A22+富里國中!A22+豐濱國中!A22+東里國中!A22+南平中學!A22</f>
        <v>0</v>
      </c>
      <c r="B22" s="57">
        <f>花蓮體中!B22+美崙國中!B22+花崗國中!B22+國風國中!B22+自強國中!B22+秀林國中!B22+新城國中!B22+宜昌國中!B22+化仁國中!B22+吉安國中!B22+平和國中!B22+壽豐國中!B22+鳳林國中!B22+萬榮國中!B22+光復國中!B22+富源國中!B22+瑞穗國中!B22+三民國中!B22+玉里國中!B22+玉東國中!B22+富北國中!B22+富里國中!B22+豐濱國中!B22+東里國中!B22+南平中學!B22</f>
        <v>0</v>
      </c>
      <c r="C22" s="57">
        <f>花蓮體中!C22+美崙國中!C22+花崗國中!C22+國風國中!C22+自強國中!C22+秀林國中!C22+新城國中!C22+宜昌國中!C22+化仁國中!C22+吉安國中!C22+平和國中!C22+壽豐國中!C22+鳳林國中!C22+萬榮國中!C22+光復國中!C22+富源國中!C22+瑞穗國中!C22+三民國中!C22+玉里國中!C22+玉東國中!C22+富北國中!C22+富里國中!C22+豐濱國中!C22+東里國中!C22+南平中學!C22</f>
        <v>0</v>
      </c>
      <c r="D22" s="130" t="s">
        <v>254</v>
      </c>
      <c r="E22" s="29">
        <f>J22</f>
        <v>0</v>
      </c>
      <c r="F22" s="29"/>
      <c r="G22" s="29"/>
      <c r="H22" s="29"/>
      <c r="I22" s="29"/>
      <c r="J22" s="61">
        <f>花蓮體中!J22+美崙國中!J22+花崗國中!J22+國風國中!J22+自強國中!J22+秀林國中!J22+新城國中!J22+宜昌國中!J22+化仁國中!J22+吉安國中!J22+平和國中!J22+壽豐國中!J22+鳳林國中!J22+萬榮國中!J22+光復國中!J22+富源國中!J22+瑞穗國中!J22+三民國中!J22+玉里國中!J22+玉東國中!J22+富北國中!J22+富里國中!J22+豐濱國中!J22+東里國中!J22+南平中學!J22</f>
        <v>0</v>
      </c>
      <c r="K22" s="33"/>
      <c r="L22" s="4"/>
      <c r="M22" s="10"/>
      <c r="N22" s="23"/>
      <c r="O22" s="24"/>
      <c r="P22" s="10"/>
    </row>
    <row r="23" spans="1:16" s="104" customFormat="1" ht="24.75" customHeight="1" x14ac:dyDescent="0.25">
      <c r="A23" s="80">
        <f>A24+A42</f>
        <v>0</v>
      </c>
      <c r="B23" s="80">
        <f>B24+B42</f>
        <v>0</v>
      </c>
      <c r="C23" s="80">
        <f>C24+C42</f>
        <v>0</v>
      </c>
      <c r="D23" s="7" t="s">
        <v>7</v>
      </c>
      <c r="E23" s="17">
        <f t="shared" ref="E23:J23" si="2">E24</f>
        <v>0</v>
      </c>
      <c r="F23" s="17">
        <f t="shared" si="2"/>
        <v>0</v>
      </c>
      <c r="G23" s="17">
        <f t="shared" si="2"/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9">
        <f>K24+K42</f>
        <v>0</v>
      </c>
      <c r="L23" s="135"/>
      <c r="M23" s="6"/>
      <c r="N23" s="169"/>
      <c r="O23" s="170"/>
      <c r="P23" s="10"/>
    </row>
    <row r="24" spans="1:16" s="104" customFormat="1" ht="24.75" customHeight="1" x14ac:dyDescent="0.25">
      <c r="A24" s="73">
        <f>A33</f>
        <v>0</v>
      </c>
      <c r="B24" s="73">
        <f>B33</f>
        <v>0</v>
      </c>
      <c r="C24" s="73">
        <f>C33</f>
        <v>0</v>
      </c>
      <c r="D24" s="74" t="s">
        <v>275</v>
      </c>
      <c r="E24" s="75">
        <f t="shared" ref="E24:J24" si="3">E33+E42</f>
        <v>0</v>
      </c>
      <c r="F24" s="75">
        <f t="shared" si="3"/>
        <v>0</v>
      </c>
      <c r="G24" s="75">
        <f t="shared" si="3"/>
        <v>0</v>
      </c>
      <c r="H24" s="75">
        <f t="shared" si="3"/>
        <v>0</v>
      </c>
      <c r="I24" s="75">
        <f t="shared" si="3"/>
        <v>0</v>
      </c>
      <c r="J24" s="75">
        <f t="shared" si="3"/>
        <v>0</v>
      </c>
      <c r="K24" s="29">
        <f>K33</f>
        <v>0</v>
      </c>
      <c r="L24" s="5"/>
      <c r="M24" s="6"/>
      <c r="N24" s="169"/>
      <c r="O24" s="170"/>
      <c r="P24" s="10"/>
    </row>
    <row r="25" spans="1:16" s="104" customFormat="1" ht="24.75" customHeight="1" x14ac:dyDescent="0.25">
      <c r="A25" s="73"/>
      <c r="B25" s="73"/>
      <c r="C25" s="73"/>
      <c r="D25" s="74" t="s">
        <v>267</v>
      </c>
      <c r="E25" s="75"/>
      <c r="F25" s="75"/>
      <c r="G25" s="75"/>
      <c r="H25" s="75"/>
      <c r="I25" s="75"/>
      <c r="J25" s="75"/>
      <c r="K25" s="29"/>
      <c r="L25" s="5"/>
      <c r="M25" s="6"/>
      <c r="N25" s="23"/>
      <c r="O25" s="24"/>
      <c r="P25" s="10"/>
    </row>
    <row r="26" spans="1:16" s="104" customFormat="1" ht="24.75" customHeight="1" x14ac:dyDescent="0.25">
      <c r="A26" s="73"/>
      <c r="B26" s="73"/>
      <c r="C26" s="73"/>
      <c r="D26" s="74" t="s">
        <v>268</v>
      </c>
      <c r="E26" s="75"/>
      <c r="F26" s="75"/>
      <c r="G26" s="75"/>
      <c r="H26" s="75"/>
      <c r="I26" s="75"/>
      <c r="J26" s="75"/>
      <c r="K26" s="29"/>
      <c r="L26" s="5"/>
      <c r="M26" s="6"/>
      <c r="N26" s="23"/>
      <c r="O26" s="24"/>
      <c r="P26" s="10"/>
    </row>
    <row r="27" spans="1:16" s="104" customFormat="1" ht="24.75" customHeight="1" x14ac:dyDescent="0.25">
      <c r="A27" s="73"/>
      <c r="B27" s="73"/>
      <c r="C27" s="73"/>
      <c r="D27" s="74" t="s">
        <v>269</v>
      </c>
      <c r="E27" s="75"/>
      <c r="F27" s="75"/>
      <c r="G27" s="75"/>
      <c r="H27" s="75"/>
      <c r="I27" s="75"/>
      <c r="J27" s="75"/>
      <c r="K27" s="29"/>
      <c r="L27" s="5"/>
      <c r="M27" s="6"/>
      <c r="N27" s="23"/>
      <c r="O27" s="24"/>
      <c r="P27" s="10"/>
    </row>
    <row r="28" spans="1:16" s="104" customFormat="1" ht="24.75" customHeight="1" x14ac:dyDescent="0.25">
      <c r="A28" s="73"/>
      <c r="B28" s="73"/>
      <c r="C28" s="73"/>
      <c r="D28" s="74" t="s">
        <v>270</v>
      </c>
      <c r="E28" s="75"/>
      <c r="F28" s="75"/>
      <c r="G28" s="75"/>
      <c r="H28" s="75"/>
      <c r="I28" s="75"/>
      <c r="J28" s="75"/>
      <c r="K28" s="29"/>
      <c r="L28" s="5"/>
      <c r="M28" s="6"/>
      <c r="N28" s="23"/>
      <c r="O28" s="24"/>
      <c r="P28" s="10"/>
    </row>
    <row r="29" spans="1:16" s="104" customFormat="1" ht="24.75" customHeight="1" x14ac:dyDescent="0.25">
      <c r="A29" s="73"/>
      <c r="B29" s="73"/>
      <c r="C29" s="73"/>
      <c r="D29" s="74" t="s">
        <v>271</v>
      </c>
      <c r="E29" s="75"/>
      <c r="F29" s="75"/>
      <c r="G29" s="75"/>
      <c r="H29" s="75"/>
      <c r="I29" s="75"/>
      <c r="J29" s="75"/>
      <c r="K29" s="29"/>
      <c r="L29" s="5"/>
      <c r="M29" s="6"/>
      <c r="N29" s="23"/>
      <c r="O29" s="24"/>
      <c r="P29" s="10"/>
    </row>
    <row r="30" spans="1:16" s="104" customFormat="1" ht="42" customHeight="1" x14ac:dyDescent="0.25">
      <c r="A30" s="73"/>
      <c r="B30" s="73"/>
      <c r="C30" s="73"/>
      <c r="D30" s="148" t="s">
        <v>272</v>
      </c>
      <c r="E30" s="75"/>
      <c r="F30" s="75"/>
      <c r="G30" s="75"/>
      <c r="H30" s="75"/>
      <c r="I30" s="75"/>
      <c r="J30" s="75"/>
      <c r="K30" s="29"/>
      <c r="L30" s="5"/>
      <c r="M30" s="6"/>
      <c r="N30" s="23"/>
      <c r="O30" s="24"/>
      <c r="P30" s="10"/>
    </row>
    <row r="31" spans="1:16" s="104" customFormat="1" ht="24.75" customHeight="1" x14ac:dyDescent="0.25">
      <c r="A31" s="73"/>
      <c r="B31" s="73"/>
      <c r="C31" s="73"/>
      <c r="D31" s="74" t="s">
        <v>273</v>
      </c>
      <c r="E31" s="75"/>
      <c r="F31" s="75"/>
      <c r="G31" s="75"/>
      <c r="H31" s="75"/>
      <c r="I31" s="75"/>
      <c r="J31" s="75"/>
      <c r="K31" s="29"/>
      <c r="M31" s="6"/>
      <c r="N31" s="23"/>
      <c r="O31" s="24"/>
      <c r="P31" s="10"/>
    </row>
    <row r="32" spans="1:16" s="104" customFormat="1" ht="39" customHeight="1" x14ac:dyDescent="0.25">
      <c r="A32" s="73"/>
      <c r="B32" s="73"/>
      <c r="C32" s="73"/>
      <c r="D32" s="148" t="s">
        <v>274</v>
      </c>
      <c r="E32" s="75"/>
      <c r="F32" s="75"/>
      <c r="G32" s="75"/>
      <c r="H32" s="75"/>
      <c r="I32" s="75"/>
      <c r="J32" s="75"/>
      <c r="K32" s="29"/>
      <c r="M32" s="6"/>
      <c r="N32" s="23"/>
      <c r="O32" s="24"/>
      <c r="P32" s="10"/>
    </row>
    <row r="33" spans="1:16" s="104" customFormat="1" ht="24.75" customHeight="1" x14ac:dyDescent="0.25">
      <c r="A33" s="146">
        <f>花蓮體中!A23</f>
        <v>0</v>
      </c>
      <c r="B33" s="146">
        <f>花蓮體中!B23</f>
        <v>0</v>
      </c>
      <c r="C33" s="146">
        <f>花蓮體中!C23</f>
        <v>0</v>
      </c>
      <c r="D33" s="131" t="s">
        <v>26</v>
      </c>
      <c r="E33" s="48">
        <f>花蓮體中!E24</f>
        <v>0</v>
      </c>
      <c r="F33" s="48">
        <f>花蓮體中!F24</f>
        <v>0</v>
      </c>
      <c r="G33" s="48">
        <f>花蓮體中!G24</f>
        <v>0</v>
      </c>
      <c r="H33" s="48">
        <f>花蓮體中!H24</f>
        <v>0</v>
      </c>
      <c r="I33" s="48">
        <f>花蓮體中!I24</f>
        <v>0</v>
      </c>
      <c r="J33" s="48">
        <f>花蓮體中!J24</f>
        <v>0</v>
      </c>
      <c r="K33" s="33"/>
      <c r="L33" s="135"/>
      <c r="M33" s="6"/>
      <c r="N33" s="169"/>
      <c r="O33" s="170"/>
      <c r="P33" s="10"/>
    </row>
    <row r="34" spans="1:16" s="104" customFormat="1" ht="24.75" customHeight="1" x14ac:dyDescent="0.25">
      <c r="A34" s="16">
        <f>花蓮體中!A25</f>
        <v>0</v>
      </c>
      <c r="B34" s="16">
        <f>花蓮體中!B25</f>
        <v>0</v>
      </c>
      <c r="C34" s="16">
        <f>花蓮體中!C25</f>
        <v>0</v>
      </c>
      <c r="D34" s="132" t="s">
        <v>14</v>
      </c>
      <c r="E34" s="29">
        <f>花蓮體中!E25</f>
        <v>0</v>
      </c>
      <c r="F34" s="29">
        <f>花蓮體中!F25</f>
        <v>0</v>
      </c>
      <c r="G34" s="29">
        <f>花蓮體中!G25</f>
        <v>0</v>
      </c>
      <c r="H34" s="29">
        <f>花蓮體中!H25</f>
        <v>0</v>
      </c>
      <c r="I34" s="29">
        <f>花蓮體中!I25</f>
        <v>0</v>
      </c>
      <c r="J34" s="29">
        <f>花蓮體中!J25</f>
        <v>0</v>
      </c>
      <c r="K34" s="27"/>
      <c r="L34" s="6"/>
      <c r="M34" s="6"/>
      <c r="N34" s="169"/>
      <c r="O34" s="170"/>
      <c r="P34" s="10"/>
    </row>
    <row r="35" spans="1:16" s="104" customFormat="1" ht="24.75" customHeight="1" x14ac:dyDescent="0.25">
      <c r="A35" s="16">
        <f>花蓮體中!A26</f>
        <v>0</v>
      </c>
      <c r="B35" s="16">
        <f>花蓮體中!B26</f>
        <v>0</v>
      </c>
      <c r="C35" s="16">
        <f>花蓮體中!C26</f>
        <v>0</v>
      </c>
      <c r="D35" s="132" t="s">
        <v>12</v>
      </c>
      <c r="E35" s="29">
        <f>花蓮體中!E26</f>
        <v>0</v>
      </c>
      <c r="F35" s="29">
        <f>花蓮體中!F26</f>
        <v>0</v>
      </c>
      <c r="G35" s="29">
        <f>花蓮體中!G26</f>
        <v>0</v>
      </c>
      <c r="H35" s="29">
        <f>花蓮體中!H26</f>
        <v>0</v>
      </c>
      <c r="I35" s="29">
        <f>花蓮體中!I26</f>
        <v>0</v>
      </c>
      <c r="J35" s="29">
        <f>花蓮體中!J26</f>
        <v>0</v>
      </c>
      <c r="K35" s="27"/>
      <c r="L35" s="136"/>
      <c r="M35" s="6"/>
      <c r="N35" s="169"/>
      <c r="O35" s="170"/>
      <c r="P35" s="10"/>
    </row>
    <row r="36" spans="1:16" s="104" customFormat="1" ht="24.75" customHeight="1" x14ac:dyDescent="0.25">
      <c r="A36" s="16">
        <f>花蓮體中!A27</f>
        <v>0</v>
      </c>
      <c r="B36" s="16">
        <f>花蓮體中!B27</f>
        <v>0</v>
      </c>
      <c r="C36" s="16">
        <f>花蓮體中!C27</f>
        <v>0</v>
      </c>
      <c r="D36" s="132" t="s">
        <v>13</v>
      </c>
      <c r="E36" s="29">
        <f>花蓮體中!E27</f>
        <v>0</v>
      </c>
      <c r="F36" s="29">
        <f>花蓮體中!F27</f>
        <v>0</v>
      </c>
      <c r="G36" s="29">
        <f>花蓮體中!G27</f>
        <v>0</v>
      </c>
      <c r="H36" s="29">
        <f>花蓮體中!H27</f>
        <v>0</v>
      </c>
      <c r="I36" s="29">
        <f>花蓮體中!I27</f>
        <v>0</v>
      </c>
      <c r="J36" s="29">
        <f>花蓮體中!J27</f>
        <v>0</v>
      </c>
      <c r="K36" s="27"/>
      <c r="L36" s="6"/>
      <c r="M36" s="6"/>
      <c r="N36" s="169"/>
      <c r="O36" s="170"/>
      <c r="P36" s="10"/>
    </row>
    <row r="37" spans="1:16" s="104" customFormat="1" ht="24.75" customHeight="1" x14ac:dyDescent="0.25">
      <c r="A37" s="16">
        <f>花蓮體中!A28</f>
        <v>0</v>
      </c>
      <c r="B37" s="16">
        <f>花蓮體中!B28</f>
        <v>0</v>
      </c>
      <c r="C37" s="16">
        <f>花蓮體中!C28</f>
        <v>0</v>
      </c>
      <c r="D37" s="132" t="s">
        <v>52</v>
      </c>
      <c r="E37" s="147">
        <f>花蓮體中!E28</f>
        <v>0</v>
      </c>
      <c r="F37" s="147">
        <f>花蓮體中!F28</f>
        <v>0</v>
      </c>
      <c r="G37" s="147">
        <f>花蓮體中!G28</f>
        <v>0</v>
      </c>
      <c r="H37" s="147">
        <f>花蓮體中!H28</f>
        <v>0</v>
      </c>
      <c r="I37" s="147">
        <f>花蓮體中!I28</f>
        <v>0</v>
      </c>
      <c r="J37" s="147">
        <f>花蓮體中!J28</f>
        <v>0</v>
      </c>
      <c r="K37" s="27"/>
      <c r="L37" s="6"/>
      <c r="M37" s="6"/>
      <c r="N37" s="23"/>
      <c r="O37" s="24"/>
      <c r="P37" s="10"/>
    </row>
    <row r="38" spans="1:16" s="104" customFormat="1" ht="24.75" customHeight="1" x14ac:dyDescent="0.25">
      <c r="A38" s="16">
        <f>花蓮體中!A29</f>
        <v>0</v>
      </c>
      <c r="B38" s="16">
        <f>花蓮體中!B29</f>
        <v>0</v>
      </c>
      <c r="C38" s="16">
        <f>花蓮體中!C29</f>
        <v>0</v>
      </c>
      <c r="D38" s="133" t="s">
        <v>15</v>
      </c>
      <c r="E38" s="29">
        <f>花蓮體中!E29</f>
        <v>0</v>
      </c>
      <c r="F38" s="29">
        <f>花蓮體中!F29</f>
        <v>0</v>
      </c>
      <c r="G38" s="29">
        <f>花蓮體中!G29</f>
        <v>0</v>
      </c>
      <c r="H38" s="29">
        <f>花蓮體中!H29</f>
        <v>0</v>
      </c>
      <c r="I38" s="29">
        <f>花蓮體中!I29</f>
        <v>0</v>
      </c>
      <c r="J38" s="29">
        <f>花蓮體中!J29</f>
        <v>0</v>
      </c>
      <c r="K38" s="27"/>
      <c r="L38" s="6"/>
      <c r="M38" s="6"/>
      <c r="N38" s="169"/>
      <c r="O38" s="170"/>
      <c r="P38" s="10"/>
    </row>
    <row r="39" spans="1:16" s="104" customFormat="1" ht="45" customHeight="1" x14ac:dyDescent="0.25">
      <c r="A39" s="16">
        <f>花蓮體中!A30</f>
        <v>0</v>
      </c>
      <c r="B39" s="16">
        <f>花蓮體中!B30</f>
        <v>0</v>
      </c>
      <c r="C39" s="16">
        <f>花蓮體中!C30</f>
        <v>0</v>
      </c>
      <c r="D39" s="133" t="s">
        <v>11</v>
      </c>
      <c r="E39" s="29">
        <f>花蓮體中!E30</f>
        <v>0</v>
      </c>
      <c r="F39" s="29">
        <f>花蓮體中!F30</f>
        <v>0</v>
      </c>
      <c r="G39" s="29">
        <f>花蓮體中!G30</f>
        <v>0</v>
      </c>
      <c r="H39" s="29">
        <f>花蓮體中!H30</f>
        <v>0</v>
      </c>
      <c r="I39" s="29">
        <f>花蓮體中!I30</f>
        <v>0</v>
      </c>
      <c r="J39" s="29">
        <f>花蓮體中!J30</f>
        <v>0</v>
      </c>
      <c r="K39" s="27"/>
      <c r="L39" s="6"/>
      <c r="M39" s="6"/>
      <c r="N39" s="169"/>
      <c r="O39" s="170"/>
      <c r="P39" s="10"/>
    </row>
    <row r="40" spans="1:16" s="104" customFormat="1" ht="24" customHeight="1" x14ac:dyDescent="0.25">
      <c r="A40" s="16">
        <f>花蓮體中!A31</f>
        <v>0</v>
      </c>
      <c r="B40" s="16">
        <f>花蓮體中!B31</f>
        <v>0</v>
      </c>
      <c r="C40" s="16">
        <f>花蓮體中!C31</f>
        <v>0</v>
      </c>
      <c r="D40" s="133" t="s">
        <v>24</v>
      </c>
      <c r="E40" s="29">
        <f>花蓮體中!E31</f>
        <v>0</v>
      </c>
      <c r="F40" s="29">
        <f>花蓮體中!F31</f>
        <v>0</v>
      </c>
      <c r="G40" s="29">
        <f>花蓮體中!G31</f>
        <v>0</v>
      </c>
      <c r="H40" s="29">
        <f>花蓮體中!H31</f>
        <v>0</v>
      </c>
      <c r="I40" s="29">
        <f>花蓮體中!I31</f>
        <v>0</v>
      </c>
      <c r="J40" s="29">
        <f>花蓮體中!J31</f>
        <v>0</v>
      </c>
      <c r="K40" s="27"/>
      <c r="L40" s="6"/>
      <c r="M40" s="6"/>
      <c r="N40" s="169"/>
      <c r="O40" s="170"/>
      <c r="P40" s="10"/>
    </row>
    <row r="41" spans="1:16" s="104" customFormat="1" ht="36" customHeight="1" x14ac:dyDescent="0.25">
      <c r="A41" s="16">
        <f>花蓮體中!A32</f>
        <v>0</v>
      </c>
      <c r="B41" s="16">
        <f>花蓮體中!B32</f>
        <v>0</v>
      </c>
      <c r="C41" s="16">
        <f>花蓮體中!C32</f>
        <v>0</v>
      </c>
      <c r="D41" s="133" t="s">
        <v>16</v>
      </c>
      <c r="E41" s="29">
        <f>花蓮體中!E32</f>
        <v>0</v>
      </c>
      <c r="F41" s="29">
        <f>花蓮體中!F32</f>
        <v>0</v>
      </c>
      <c r="G41" s="29">
        <f>花蓮體中!G32</f>
        <v>0</v>
      </c>
      <c r="H41" s="29">
        <f>花蓮體中!H32</f>
        <v>0</v>
      </c>
      <c r="I41" s="29">
        <f>花蓮體中!I32</f>
        <v>0</v>
      </c>
      <c r="J41" s="29">
        <f>花蓮體中!J32</f>
        <v>0</v>
      </c>
      <c r="K41" s="27"/>
      <c r="L41" s="6"/>
      <c r="M41" s="6"/>
      <c r="N41" s="169"/>
      <c r="O41" s="170"/>
      <c r="P41" s="10"/>
    </row>
    <row r="42" spans="1:16" s="104" customFormat="1" ht="24.75" customHeight="1" x14ac:dyDescent="0.25">
      <c r="A42" s="76">
        <f>A43+A52+A61+A70+A79+A88+A97+A106+A115+A124+A133+A142+A151+A160+A169+A178+A187+A196+A205+A214+A223+A232+A241+A250</f>
        <v>0</v>
      </c>
      <c r="B42" s="76">
        <f>B43+B52+B61+B70+B79+B88+B97+B106+B115+B124+B133+B142+B151+B160+B169+B178+B187+B196+B205+B214+B223+B232+B241+B250</f>
        <v>0</v>
      </c>
      <c r="C42" s="76">
        <f>C43+C52+C61+C70+C79+C88+C97+C106+C115+C124+C133+C142+C151+C160+C169+C178+C187+C196+C205+C214+C223+C232+C241+C250</f>
        <v>0</v>
      </c>
      <c r="D42" s="77" t="s">
        <v>105</v>
      </c>
      <c r="E42" s="78">
        <f t="shared" ref="E42:J42" si="4">E43+E52+E61+E70+E79+E88+E97+E106+E115+E124+E133+E142+E151+E160+E169+E178+E187+E196+E205+E214+E223+E232+E241+E250</f>
        <v>0</v>
      </c>
      <c r="F42" s="78">
        <f t="shared" si="4"/>
        <v>0</v>
      </c>
      <c r="G42" s="78">
        <f t="shared" si="4"/>
        <v>0</v>
      </c>
      <c r="H42" s="78">
        <f t="shared" si="4"/>
        <v>0</v>
      </c>
      <c r="I42" s="78">
        <f t="shared" si="4"/>
        <v>0</v>
      </c>
      <c r="J42" s="78">
        <f t="shared" si="4"/>
        <v>0</v>
      </c>
      <c r="K42" s="79"/>
      <c r="L42" s="135"/>
      <c r="M42" s="6"/>
      <c r="N42" s="169"/>
      <c r="O42" s="170"/>
      <c r="P42" s="10"/>
    </row>
    <row r="43" spans="1:16" s="104" customFormat="1" ht="25.5" customHeight="1" x14ac:dyDescent="0.25">
      <c r="A43" s="81">
        <f>美崙國中!A23</f>
        <v>0</v>
      </c>
      <c r="B43" s="81">
        <f>美崙國中!B23</f>
        <v>0</v>
      </c>
      <c r="C43" s="81">
        <f>美崙國中!C23</f>
        <v>0</v>
      </c>
      <c r="D43" s="106" t="s">
        <v>32</v>
      </c>
      <c r="E43" s="29">
        <f>美崙國中!E24</f>
        <v>0</v>
      </c>
      <c r="F43" s="29">
        <f>美崙國中!F24</f>
        <v>0</v>
      </c>
      <c r="G43" s="29">
        <f>美崙國中!G24</f>
        <v>0</v>
      </c>
      <c r="H43" s="29">
        <f>美崙國中!H24</f>
        <v>0</v>
      </c>
      <c r="I43" s="29">
        <f>美崙國中!I24</f>
        <v>0</v>
      </c>
      <c r="J43" s="29">
        <f>美崙國中!J24</f>
        <v>0</v>
      </c>
      <c r="K43" s="27"/>
      <c r="L43" s="135"/>
      <c r="M43" s="6"/>
      <c r="N43" s="169"/>
      <c r="O43" s="170"/>
      <c r="P43" s="10"/>
    </row>
    <row r="44" spans="1:16" s="104" customFormat="1" ht="24.75" customHeight="1" x14ac:dyDescent="0.25">
      <c r="A44" s="97">
        <f>美崙國中!A25</f>
        <v>0</v>
      </c>
      <c r="B44" s="97">
        <f>美崙國中!B25</f>
        <v>0</v>
      </c>
      <c r="C44" s="97">
        <f>美崙國中!C25</f>
        <v>0</v>
      </c>
      <c r="D44" s="132" t="s">
        <v>14</v>
      </c>
      <c r="E44" s="29">
        <f>美崙國中!E25</f>
        <v>0</v>
      </c>
      <c r="F44" s="29">
        <f>美崙國中!F25</f>
        <v>0</v>
      </c>
      <c r="G44" s="29">
        <f>美崙國中!G25</f>
        <v>0</v>
      </c>
      <c r="H44" s="29">
        <f>美崙國中!H25</f>
        <v>0</v>
      </c>
      <c r="I44" s="29">
        <f>美崙國中!I25</f>
        <v>0</v>
      </c>
      <c r="J44" s="29">
        <f>美崙國中!J25</f>
        <v>0</v>
      </c>
      <c r="K44" s="27"/>
      <c r="L44" s="6"/>
      <c r="M44" s="6"/>
      <c r="N44" s="169"/>
      <c r="O44" s="170"/>
      <c r="P44" s="10"/>
    </row>
    <row r="45" spans="1:16" s="104" customFormat="1" ht="24.75" customHeight="1" x14ac:dyDescent="0.25">
      <c r="A45" s="97">
        <f>美崙國中!A26</f>
        <v>0</v>
      </c>
      <c r="B45" s="97">
        <f>美崙國中!B26</f>
        <v>0</v>
      </c>
      <c r="C45" s="97">
        <f>美崙國中!C26</f>
        <v>0</v>
      </c>
      <c r="D45" s="132" t="s">
        <v>12</v>
      </c>
      <c r="E45" s="29">
        <f>美崙國中!E26</f>
        <v>0</v>
      </c>
      <c r="F45" s="29">
        <f>美崙國中!F26</f>
        <v>0</v>
      </c>
      <c r="G45" s="29">
        <f>美崙國中!G26</f>
        <v>0</v>
      </c>
      <c r="H45" s="29">
        <f>美崙國中!H26</f>
        <v>0</v>
      </c>
      <c r="I45" s="29">
        <f>美崙國中!I26</f>
        <v>0</v>
      </c>
      <c r="J45" s="29">
        <f>美崙國中!J26</f>
        <v>0</v>
      </c>
      <c r="K45" s="27"/>
      <c r="L45" s="6"/>
      <c r="M45" s="6"/>
      <c r="N45" s="169"/>
      <c r="O45" s="170"/>
      <c r="P45" s="10"/>
    </row>
    <row r="46" spans="1:16" s="104" customFormat="1" ht="24.75" customHeight="1" x14ac:dyDescent="0.25">
      <c r="A46" s="97">
        <f>美崙國中!A27</f>
        <v>0</v>
      </c>
      <c r="B46" s="97">
        <f>美崙國中!B27</f>
        <v>0</v>
      </c>
      <c r="C46" s="97">
        <f>美崙國中!C27</f>
        <v>0</v>
      </c>
      <c r="D46" s="132" t="s">
        <v>13</v>
      </c>
      <c r="E46" s="29">
        <f>美崙國中!E27</f>
        <v>0</v>
      </c>
      <c r="F46" s="29">
        <f>美崙國中!F27</f>
        <v>0</v>
      </c>
      <c r="G46" s="29">
        <f>美崙國中!G27</f>
        <v>0</v>
      </c>
      <c r="H46" s="29">
        <f>美崙國中!H27</f>
        <v>0</v>
      </c>
      <c r="I46" s="29">
        <f>美崙國中!I27</f>
        <v>0</v>
      </c>
      <c r="J46" s="29">
        <f>美崙國中!J27</f>
        <v>0</v>
      </c>
      <c r="K46" s="27"/>
      <c r="L46" s="6"/>
      <c r="M46" s="6"/>
      <c r="N46" s="169"/>
      <c r="O46" s="170"/>
      <c r="P46" s="10"/>
    </row>
    <row r="47" spans="1:16" s="104" customFormat="1" ht="24.75" customHeight="1" x14ac:dyDescent="0.25">
      <c r="A47" s="97">
        <f>美崙國中!A28</f>
        <v>0</v>
      </c>
      <c r="B47" s="97">
        <f>美崙國中!B28</f>
        <v>0</v>
      </c>
      <c r="C47" s="97">
        <f>美崙國中!C28</f>
        <v>0</v>
      </c>
      <c r="D47" s="132" t="s">
        <v>52</v>
      </c>
      <c r="E47" s="29">
        <f>美崙國中!E28</f>
        <v>0</v>
      </c>
      <c r="F47" s="29">
        <f>美崙國中!F28</f>
        <v>0</v>
      </c>
      <c r="G47" s="29">
        <f>美崙國中!G28</f>
        <v>0</v>
      </c>
      <c r="H47" s="29">
        <f>美崙國中!H28</f>
        <v>0</v>
      </c>
      <c r="I47" s="29">
        <f>美崙國中!I28</f>
        <v>0</v>
      </c>
      <c r="J47" s="29">
        <f>美崙國中!J28</f>
        <v>0</v>
      </c>
      <c r="K47" s="27"/>
      <c r="L47" s="6"/>
      <c r="M47" s="6"/>
      <c r="N47" s="23"/>
      <c r="O47" s="24"/>
      <c r="P47" s="10"/>
    </row>
    <row r="48" spans="1:16" s="104" customFormat="1" ht="24.75" customHeight="1" x14ac:dyDescent="0.25">
      <c r="A48" s="97">
        <f>美崙國中!A29</f>
        <v>0</v>
      </c>
      <c r="B48" s="97">
        <f>美崙國中!B29</f>
        <v>0</v>
      </c>
      <c r="C48" s="97">
        <f>美崙國中!C29</f>
        <v>0</v>
      </c>
      <c r="D48" s="133" t="s">
        <v>15</v>
      </c>
      <c r="E48" s="29">
        <f>美崙國中!E29</f>
        <v>0</v>
      </c>
      <c r="F48" s="29">
        <f>美崙國中!F29</f>
        <v>0</v>
      </c>
      <c r="G48" s="29">
        <f>美崙國中!G29</f>
        <v>0</v>
      </c>
      <c r="H48" s="29">
        <f>美崙國中!H29</f>
        <v>0</v>
      </c>
      <c r="I48" s="29">
        <f>美崙國中!I29</f>
        <v>0</v>
      </c>
      <c r="J48" s="29">
        <f>美崙國中!J29</f>
        <v>0</v>
      </c>
      <c r="K48" s="27"/>
      <c r="L48" s="6"/>
      <c r="M48" s="6"/>
      <c r="N48" s="169"/>
      <c r="O48" s="170"/>
      <c r="P48" s="10"/>
    </row>
    <row r="49" spans="1:16" s="104" customFormat="1" ht="41.25" customHeight="1" x14ac:dyDescent="0.25">
      <c r="A49" s="97">
        <f>美崙國中!A30</f>
        <v>0</v>
      </c>
      <c r="B49" s="97">
        <f>美崙國中!B30</f>
        <v>0</v>
      </c>
      <c r="C49" s="97">
        <f>美崙國中!C30</f>
        <v>0</v>
      </c>
      <c r="D49" s="133" t="s">
        <v>11</v>
      </c>
      <c r="E49" s="29">
        <f>美崙國中!E30</f>
        <v>0</v>
      </c>
      <c r="F49" s="29">
        <f>美崙國中!F30</f>
        <v>0</v>
      </c>
      <c r="G49" s="29">
        <f>美崙國中!G30</f>
        <v>0</v>
      </c>
      <c r="H49" s="29">
        <f>美崙國中!H30</f>
        <v>0</v>
      </c>
      <c r="I49" s="29">
        <f>美崙國中!I30</f>
        <v>0</v>
      </c>
      <c r="J49" s="29">
        <f>美崙國中!J30</f>
        <v>0</v>
      </c>
      <c r="K49" s="27"/>
      <c r="L49" s="6"/>
      <c r="M49" s="6"/>
      <c r="N49" s="169"/>
      <c r="O49" s="170"/>
      <c r="P49" s="10"/>
    </row>
    <row r="50" spans="1:16" s="104" customFormat="1" ht="24" customHeight="1" x14ac:dyDescent="0.25">
      <c r="A50" s="97">
        <f>美崙國中!A31</f>
        <v>0</v>
      </c>
      <c r="B50" s="97">
        <f>美崙國中!B31</f>
        <v>0</v>
      </c>
      <c r="C50" s="97">
        <f>美崙國中!C31</f>
        <v>0</v>
      </c>
      <c r="D50" s="133" t="s">
        <v>24</v>
      </c>
      <c r="E50" s="29">
        <f>美崙國中!E31</f>
        <v>0</v>
      </c>
      <c r="F50" s="29">
        <f>美崙國中!F31</f>
        <v>0</v>
      </c>
      <c r="G50" s="29">
        <f>美崙國中!G31</f>
        <v>0</v>
      </c>
      <c r="H50" s="29">
        <f>美崙國中!H31</f>
        <v>0</v>
      </c>
      <c r="I50" s="29">
        <f>美崙國中!I31</f>
        <v>0</v>
      </c>
      <c r="J50" s="29">
        <f>美崙國中!J31</f>
        <v>0</v>
      </c>
      <c r="K50" s="27"/>
      <c r="L50" s="6"/>
      <c r="M50" s="6"/>
      <c r="N50" s="169"/>
      <c r="O50" s="170"/>
      <c r="P50" s="10"/>
    </row>
    <row r="51" spans="1:16" s="104" customFormat="1" ht="36" customHeight="1" x14ac:dyDescent="0.25">
      <c r="A51" s="97">
        <f>美崙國中!A32</f>
        <v>0</v>
      </c>
      <c r="B51" s="97">
        <f>美崙國中!B32</f>
        <v>0</v>
      </c>
      <c r="C51" s="97">
        <f>美崙國中!C32</f>
        <v>0</v>
      </c>
      <c r="D51" s="133" t="s">
        <v>16</v>
      </c>
      <c r="E51" s="29">
        <f>美崙國中!E32</f>
        <v>0</v>
      </c>
      <c r="F51" s="29">
        <f>美崙國中!F32</f>
        <v>0</v>
      </c>
      <c r="G51" s="29">
        <f>美崙國中!G32</f>
        <v>0</v>
      </c>
      <c r="H51" s="29">
        <f>美崙國中!H32</f>
        <v>0</v>
      </c>
      <c r="I51" s="29">
        <f>美崙國中!I32</f>
        <v>0</v>
      </c>
      <c r="J51" s="29">
        <f>美崙國中!J32</f>
        <v>0</v>
      </c>
      <c r="K51" s="27"/>
      <c r="L51" s="6"/>
      <c r="M51" s="6"/>
      <c r="N51" s="169"/>
      <c r="O51" s="170"/>
      <c r="P51" s="10"/>
    </row>
    <row r="52" spans="1:16" s="104" customFormat="1" ht="25.5" customHeight="1" x14ac:dyDescent="0.25">
      <c r="A52" s="81">
        <f>花崗國中!A23</f>
        <v>0</v>
      </c>
      <c r="B52" s="81">
        <f>花崗國中!B23</f>
        <v>0</v>
      </c>
      <c r="C52" s="81">
        <f>花崗國中!C23</f>
        <v>0</v>
      </c>
      <c r="D52" s="106" t="s">
        <v>31</v>
      </c>
      <c r="E52" s="29">
        <f>花崗國中!E24</f>
        <v>0</v>
      </c>
      <c r="F52" s="29">
        <f>花崗國中!F24</f>
        <v>0</v>
      </c>
      <c r="G52" s="29">
        <f>花崗國中!G24</f>
        <v>0</v>
      </c>
      <c r="H52" s="29">
        <f>花崗國中!H24</f>
        <v>0</v>
      </c>
      <c r="I52" s="29">
        <f>花崗國中!I24</f>
        <v>0</v>
      </c>
      <c r="J52" s="29">
        <f>花崗國中!J24</f>
        <v>0</v>
      </c>
      <c r="K52" s="27"/>
      <c r="L52" s="135"/>
      <c r="M52" s="6"/>
      <c r="N52" s="169"/>
      <c r="O52" s="170"/>
      <c r="P52" s="10"/>
    </row>
    <row r="53" spans="1:16" s="104" customFormat="1" ht="24.75" customHeight="1" x14ac:dyDescent="0.25">
      <c r="A53" s="97">
        <f>花崗國中!A25</f>
        <v>0</v>
      </c>
      <c r="B53" s="97">
        <f>花崗國中!B25</f>
        <v>0</v>
      </c>
      <c r="C53" s="97">
        <f>花崗國中!C25</f>
        <v>0</v>
      </c>
      <c r="D53" s="132" t="s">
        <v>14</v>
      </c>
      <c r="E53" s="29">
        <f>花崗國中!E25</f>
        <v>0</v>
      </c>
      <c r="F53" s="29">
        <f>花崗國中!F25</f>
        <v>0</v>
      </c>
      <c r="G53" s="29">
        <f>花崗國中!G25</f>
        <v>0</v>
      </c>
      <c r="H53" s="29">
        <f>花崗國中!H25</f>
        <v>0</v>
      </c>
      <c r="I53" s="29">
        <f>花崗國中!I25</f>
        <v>0</v>
      </c>
      <c r="J53" s="29">
        <f>花崗國中!J25</f>
        <v>0</v>
      </c>
      <c r="K53" s="27"/>
      <c r="L53" s="6"/>
      <c r="M53" s="6"/>
      <c r="N53" s="169"/>
      <c r="O53" s="170"/>
      <c r="P53" s="10"/>
    </row>
    <row r="54" spans="1:16" s="104" customFormat="1" ht="24.75" customHeight="1" x14ac:dyDescent="0.25">
      <c r="A54" s="97">
        <f>花崗國中!A26</f>
        <v>0</v>
      </c>
      <c r="B54" s="97">
        <f>花崗國中!B26</f>
        <v>0</v>
      </c>
      <c r="C54" s="97">
        <f>花崗國中!C26</f>
        <v>0</v>
      </c>
      <c r="D54" s="132" t="s">
        <v>12</v>
      </c>
      <c r="E54" s="29">
        <f>花崗國中!E26</f>
        <v>0</v>
      </c>
      <c r="F54" s="29">
        <f>花崗國中!F26</f>
        <v>0</v>
      </c>
      <c r="G54" s="29">
        <f>花崗國中!G26</f>
        <v>0</v>
      </c>
      <c r="H54" s="29">
        <f>花崗國中!H26</f>
        <v>0</v>
      </c>
      <c r="I54" s="29">
        <f>花崗國中!I26</f>
        <v>0</v>
      </c>
      <c r="J54" s="29">
        <f>花崗國中!J26</f>
        <v>0</v>
      </c>
      <c r="K54" s="27"/>
      <c r="L54" s="6"/>
      <c r="M54" s="6"/>
      <c r="N54" s="169"/>
      <c r="O54" s="170"/>
      <c r="P54" s="10"/>
    </row>
    <row r="55" spans="1:16" s="104" customFormat="1" ht="24.75" customHeight="1" x14ac:dyDescent="0.25">
      <c r="A55" s="97">
        <f>花崗國中!A27</f>
        <v>0</v>
      </c>
      <c r="B55" s="97">
        <f>花崗國中!B27</f>
        <v>0</v>
      </c>
      <c r="C55" s="97">
        <f>花崗國中!C27</f>
        <v>0</v>
      </c>
      <c r="D55" s="132" t="s">
        <v>13</v>
      </c>
      <c r="E55" s="29">
        <f>花崗國中!E27</f>
        <v>0</v>
      </c>
      <c r="F55" s="29">
        <f>花崗國中!F27</f>
        <v>0</v>
      </c>
      <c r="G55" s="29">
        <f>花崗國中!G27</f>
        <v>0</v>
      </c>
      <c r="H55" s="29">
        <f>花崗國中!H27</f>
        <v>0</v>
      </c>
      <c r="I55" s="29">
        <f>花崗國中!I27</f>
        <v>0</v>
      </c>
      <c r="J55" s="29">
        <f>花崗國中!J27</f>
        <v>0</v>
      </c>
      <c r="K55" s="27"/>
      <c r="L55" s="6"/>
      <c r="M55" s="6"/>
      <c r="N55" s="169"/>
      <c r="O55" s="170"/>
      <c r="P55" s="10"/>
    </row>
    <row r="56" spans="1:16" s="104" customFormat="1" ht="24.75" customHeight="1" x14ac:dyDescent="0.25">
      <c r="A56" s="97">
        <f>花崗國中!A28</f>
        <v>0</v>
      </c>
      <c r="B56" s="97">
        <f>花崗國中!B28</f>
        <v>0</v>
      </c>
      <c r="C56" s="97">
        <f>花崗國中!C28</f>
        <v>0</v>
      </c>
      <c r="D56" s="132" t="s">
        <v>52</v>
      </c>
      <c r="E56" s="29">
        <f>花崗國中!E28</f>
        <v>0</v>
      </c>
      <c r="F56" s="29">
        <f>花崗國中!F28</f>
        <v>0</v>
      </c>
      <c r="G56" s="29">
        <f>花崗國中!G28</f>
        <v>0</v>
      </c>
      <c r="H56" s="29">
        <f>花崗國中!H28</f>
        <v>0</v>
      </c>
      <c r="I56" s="29">
        <f>花崗國中!I28</f>
        <v>0</v>
      </c>
      <c r="J56" s="29">
        <f>花崗國中!J28</f>
        <v>0</v>
      </c>
      <c r="K56" s="27"/>
      <c r="L56" s="6"/>
      <c r="M56" s="6"/>
      <c r="N56" s="23"/>
      <c r="O56" s="24"/>
      <c r="P56" s="10"/>
    </row>
    <row r="57" spans="1:16" s="104" customFormat="1" ht="24" customHeight="1" x14ac:dyDescent="0.25">
      <c r="A57" s="97">
        <f>花崗國中!A29</f>
        <v>0</v>
      </c>
      <c r="B57" s="97">
        <f>花崗國中!B29</f>
        <v>0</v>
      </c>
      <c r="C57" s="97">
        <f>花崗國中!C29</f>
        <v>0</v>
      </c>
      <c r="D57" s="133" t="s">
        <v>15</v>
      </c>
      <c r="E57" s="29">
        <f>花崗國中!E29</f>
        <v>0</v>
      </c>
      <c r="F57" s="29">
        <f>花崗國中!F29</f>
        <v>0</v>
      </c>
      <c r="G57" s="29">
        <f>花崗國中!G29</f>
        <v>0</v>
      </c>
      <c r="H57" s="29">
        <f>花崗國中!H29</f>
        <v>0</v>
      </c>
      <c r="I57" s="29">
        <f>花崗國中!I29</f>
        <v>0</v>
      </c>
      <c r="J57" s="29">
        <f>花崗國中!J29</f>
        <v>0</v>
      </c>
      <c r="K57" s="27"/>
      <c r="L57" s="6"/>
      <c r="M57" s="6"/>
      <c r="N57" s="169"/>
      <c r="O57" s="170"/>
      <c r="P57" s="10"/>
    </row>
    <row r="58" spans="1:16" s="104" customFormat="1" ht="42.75" customHeight="1" x14ac:dyDescent="0.25">
      <c r="A58" s="97">
        <f>花崗國中!A30</f>
        <v>0</v>
      </c>
      <c r="B58" s="97">
        <f>花崗國中!B30</f>
        <v>0</v>
      </c>
      <c r="C58" s="97">
        <f>花崗國中!C30</f>
        <v>0</v>
      </c>
      <c r="D58" s="133" t="s">
        <v>11</v>
      </c>
      <c r="E58" s="29">
        <f>花崗國中!E30</f>
        <v>0</v>
      </c>
      <c r="F58" s="29">
        <f>花崗國中!F30</f>
        <v>0</v>
      </c>
      <c r="G58" s="29">
        <f>花崗國中!G30</f>
        <v>0</v>
      </c>
      <c r="H58" s="29">
        <f>花崗國中!H30</f>
        <v>0</v>
      </c>
      <c r="I58" s="29">
        <f>花崗國中!I30</f>
        <v>0</v>
      </c>
      <c r="J58" s="29">
        <f>花崗國中!J30</f>
        <v>0</v>
      </c>
      <c r="K58" s="27"/>
      <c r="L58" s="6"/>
      <c r="M58" s="6"/>
      <c r="N58" s="169"/>
      <c r="O58" s="170"/>
      <c r="P58" s="10"/>
    </row>
    <row r="59" spans="1:16" s="104" customFormat="1" ht="24" customHeight="1" x14ac:dyDescent="0.25">
      <c r="A59" s="97">
        <f>花崗國中!A31</f>
        <v>0</v>
      </c>
      <c r="B59" s="97">
        <f>花崗國中!B31</f>
        <v>0</v>
      </c>
      <c r="C59" s="97">
        <f>花崗國中!C31</f>
        <v>0</v>
      </c>
      <c r="D59" s="133" t="s">
        <v>24</v>
      </c>
      <c r="E59" s="29">
        <f>花崗國中!E31</f>
        <v>0</v>
      </c>
      <c r="F59" s="29">
        <f>花崗國中!F31</f>
        <v>0</v>
      </c>
      <c r="G59" s="29">
        <f>花崗國中!G31</f>
        <v>0</v>
      </c>
      <c r="H59" s="29">
        <f>花崗國中!H31</f>
        <v>0</v>
      </c>
      <c r="I59" s="29">
        <f>花崗國中!I31</f>
        <v>0</v>
      </c>
      <c r="J59" s="29">
        <f>花崗國中!J31</f>
        <v>0</v>
      </c>
      <c r="K59" s="27"/>
      <c r="L59" s="6"/>
      <c r="M59" s="6"/>
      <c r="N59" s="169"/>
      <c r="O59" s="170"/>
      <c r="P59" s="10"/>
    </row>
    <row r="60" spans="1:16" s="104" customFormat="1" ht="36" customHeight="1" x14ac:dyDescent="0.25">
      <c r="A60" s="97">
        <f>花崗國中!A32</f>
        <v>0</v>
      </c>
      <c r="B60" s="97">
        <f>花崗國中!B32</f>
        <v>0</v>
      </c>
      <c r="C60" s="97">
        <f>花崗國中!C32</f>
        <v>0</v>
      </c>
      <c r="D60" s="133" t="s">
        <v>16</v>
      </c>
      <c r="E60" s="29">
        <f>花崗國中!E32</f>
        <v>0</v>
      </c>
      <c r="F60" s="29">
        <f>花崗國中!F32</f>
        <v>0</v>
      </c>
      <c r="G60" s="29">
        <f>花崗國中!G32</f>
        <v>0</v>
      </c>
      <c r="H60" s="29">
        <f>花崗國中!H32</f>
        <v>0</v>
      </c>
      <c r="I60" s="29">
        <f>花崗國中!I32</f>
        <v>0</v>
      </c>
      <c r="J60" s="29">
        <f>花崗國中!J32</f>
        <v>0</v>
      </c>
      <c r="K60" s="27"/>
      <c r="L60" s="6"/>
      <c r="M60" s="6"/>
      <c r="N60" s="169"/>
      <c r="O60" s="170"/>
      <c r="P60" s="10"/>
    </row>
    <row r="61" spans="1:16" s="104" customFormat="1" ht="25.5" customHeight="1" x14ac:dyDescent="0.25">
      <c r="A61" s="81">
        <f>國風國中!A23</f>
        <v>0</v>
      </c>
      <c r="B61" s="81">
        <f>國風國中!B23</f>
        <v>0</v>
      </c>
      <c r="C61" s="81">
        <f>國風國中!C23</f>
        <v>0</v>
      </c>
      <c r="D61" s="106" t="s">
        <v>27</v>
      </c>
      <c r="E61" s="29">
        <f>國風國中!E24</f>
        <v>0</v>
      </c>
      <c r="F61" s="29">
        <f>國風國中!F24</f>
        <v>0</v>
      </c>
      <c r="G61" s="29">
        <f>國風國中!G24</f>
        <v>0</v>
      </c>
      <c r="H61" s="29">
        <f>國風國中!H24</f>
        <v>0</v>
      </c>
      <c r="I61" s="29">
        <f>國風國中!I24</f>
        <v>0</v>
      </c>
      <c r="J61" s="29">
        <f>國風國中!J24</f>
        <v>0</v>
      </c>
      <c r="K61" s="27"/>
      <c r="L61" s="135"/>
      <c r="M61" s="6"/>
      <c r="N61" s="169"/>
      <c r="O61" s="170"/>
      <c r="P61" s="10"/>
    </row>
    <row r="62" spans="1:16" s="104" customFormat="1" ht="24.75" customHeight="1" x14ac:dyDescent="0.25">
      <c r="A62" s="97">
        <f>國風國中!A25</f>
        <v>0</v>
      </c>
      <c r="B62" s="97">
        <f>國風國中!B25</f>
        <v>0</v>
      </c>
      <c r="C62" s="97">
        <f>國風國中!C25</f>
        <v>0</v>
      </c>
      <c r="D62" s="132" t="s">
        <v>14</v>
      </c>
      <c r="E62" s="29">
        <f>國風國中!E25</f>
        <v>0</v>
      </c>
      <c r="F62" s="29">
        <f>國風國中!F25</f>
        <v>0</v>
      </c>
      <c r="G62" s="29">
        <f>國風國中!G25</f>
        <v>0</v>
      </c>
      <c r="H62" s="29">
        <f>國風國中!H25</f>
        <v>0</v>
      </c>
      <c r="I62" s="29">
        <f>國風國中!I25</f>
        <v>0</v>
      </c>
      <c r="J62" s="29">
        <f>國風國中!J25</f>
        <v>0</v>
      </c>
      <c r="K62" s="27"/>
      <c r="L62" s="6"/>
      <c r="M62" s="6"/>
      <c r="N62" s="169"/>
      <c r="O62" s="170"/>
      <c r="P62" s="10"/>
    </row>
    <row r="63" spans="1:16" s="104" customFormat="1" ht="24.75" customHeight="1" x14ac:dyDescent="0.25">
      <c r="A63" s="97">
        <f>國風國中!A26</f>
        <v>0</v>
      </c>
      <c r="B63" s="97">
        <f>國風國中!B26</f>
        <v>0</v>
      </c>
      <c r="C63" s="97">
        <f>國風國中!C26</f>
        <v>0</v>
      </c>
      <c r="D63" s="132" t="s">
        <v>12</v>
      </c>
      <c r="E63" s="29">
        <f>國風國中!E26</f>
        <v>0</v>
      </c>
      <c r="F63" s="29">
        <f>國風國中!F26</f>
        <v>0</v>
      </c>
      <c r="G63" s="29">
        <f>國風國中!G26</f>
        <v>0</v>
      </c>
      <c r="H63" s="29">
        <f>國風國中!H26</f>
        <v>0</v>
      </c>
      <c r="I63" s="29">
        <f>國風國中!I26</f>
        <v>0</v>
      </c>
      <c r="J63" s="29">
        <f>國風國中!J26</f>
        <v>0</v>
      </c>
      <c r="K63" s="27"/>
      <c r="L63" s="6"/>
      <c r="M63" s="6"/>
      <c r="N63" s="169"/>
      <c r="O63" s="170"/>
      <c r="P63" s="10"/>
    </row>
    <row r="64" spans="1:16" s="104" customFormat="1" ht="24.75" customHeight="1" x14ac:dyDescent="0.25">
      <c r="A64" s="97">
        <f>國風國中!A27</f>
        <v>0</v>
      </c>
      <c r="B64" s="97">
        <f>國風國中!B27</f>
        <v>0</v>
      </c>
      <c r="C64" s="97">
        <f>國風國中!C27</f>
        <v>0</v>
      </c>
      <c r="D64" s="132" t="s">
        <v>13</v>
      </c>
      <c r="E64" s="29">
        <f>國風國中!E27</f>
        <v>0</v>
      </c>
      <c r="F64" s="29">
        <f>國風國中!F27</f>
        <v>0</v>
      </c>
      <c r="G64" s="29">
        <f>國風國中!G27</f>
        <v>0</v>
      </c>
      <c r="H64" s="29">
        <f>國風國中!H27</f>
        <v>0</v>
      </c>
      <c r="I64" s="29">
        <f>國風國中!I27</f>
        <v>0</v>
      </c>
      <c r="J64" s="29">
        <f>國風國中!J27</f>
        <v>0</v>
      </c>
      <c r="K64" s="27"/>
      <c r="L64" s="6"/>
      <c r="M64" s="6"/>
      <c r="N64" s="169"/>
      <c r="O64" s="170"/>
      <c r="P64" s="10"/>
    </row>
    <row r="65" spans="1:16" s="104" customFormat="1" ht="24.75" customHeight="1" x14ac:dyDescent="0.25">
      <c r="A65" s="97">
        <f>國風國中!A28</f>
        <v>0</v>
      </c>
      <c r="B65" s="97">
        <f>國風國中!B28</f>
        <v>0</v>
      </c>
      <c r="C65" s="97">
        <f>國風國中!C28</f>
        <v>0</v>
      </c>
      <c r="D65" s="132" t="s">
        <v>52</v>
      </c>
      <c r="E65" s="29">
        <f>國風國中!E28</f>
        <v>0</v>
      </c>
      <c r="F65" s="29">
        <f>國風國中!F28</f>
        <v>0</v>
      </c>
      <c r="G65" s="29">
        <f>國風國中!G28</f>
        <v>0</v>
      </c>
      <c r="H65" s="29">
        <f>國風國中!H28</f>
        <v>0</v>
      </c>
      <c r="I65" s="29">
        <f>國風國中!I28</f>
        <v>0</v>
      </c>
      <c r="J65" s="29">
        <f>國風國中!J28</f>
        <v>0</v>
      </c>
      <c r="K65" s="27"/>
      <c r="L65" s="6"/>
      <c r="M65" s="6"/>
      <c r="N65" s="23"/>
      <c r="O65" s="24"/>
      <c r="P65" s="10"/>
    </row>
    <row r="66" spans="1:16" s="104" customFormat="1" ht="24.75" customHeight="1" x14ac:dyDescent="0.25">
      <c r="A66" s="97">
        <f>國風國中!A29</f>
        <v>0</v>
      </c>
      <c r="B66" s="97">
        <f>國風國中!B29</f>
        <v>0</v>
      </c>
      <c r="C66" s="97">
        <f>國風國中!C29</f>
        <v>0</v>
      </c>
      <c r="D66" s="133" t="s">
        <v>15</v>
      </c>
      <c r="E66" s="29">
        <f>國風國中!E29</f>
        <v>0</v>
      </c>
      <c r="F66" s="29">
        <f>國風國中!F29</f>
        <v>0</v>
      </c>
      <c r="G66" s="29">
        <f>國風國中!G29</f>
        <v>0</v>
      </c>
      <c r="H66" s="29">
        <f>國風國中!H29</f>
        <v>0</v>
      </c>
      <c r="I66" s="29">
        <f>國風國中!I29</f>
        <v>0</v>
      </c>
      <c r="J66" s="29">
        <f>國風國中!J29</f>
        <v>0</v>
      </c>
      <c r="K66" s="27"/>
      <c r="L66" s="6"/>
      <c r="M66" s="6"/>
      <c r="N66" s="169"/>
      <c r="O66" s="170"/>
      <c r="P66" s="10"/>
    </row>
    <row r="67" spans="1:16" s="104" customFormat="1" ht="43.5" customHeight="1" x14ac:dyDescent="0.25">
      <c r="A67" s="97">
        <f>國風國中!A30</f>
        <v>0</v>
      </c>
      <c r="B67" s="97">
        <f>國風國中!B30</f>
        <v>0</v>
      </c>
      <c r="C67" s="97">
        <f>國風國中!C30</f>
        <v>0</v>
      </c>
      <c r="D67" s="133" t="s">
        <v>11</v>
      </c>
      <c r="E67" s="29">
        <f>國風國中!E30</f>
        <v>0</v>
      </c>
      <c r="F67" s="29">
        <f>國風國中!F30</f>
        <v>0</v>
      </c>
      <c r="G67" s="29">
        <f>國風國中!G30</f>
        <v>0</v>
      </c>
      <c r="H67" s="29">
        <f>國風國中!H30</f>
        <v>0</v>
      </c>
      <c r="I67" s="29">
        <f>國風國中!I30</f>
        <v>0</v>
      </c>
      <c r="J67" s="29">
        <f>國風國中!J30</f>
        <v>0</v>
      </c>
      <c r="K67" s="27"/>
      <c r="L67" s="6"/>
      <c r="M67" s="6"/>
      <c r="N67" s="169"/>
      <c r="O67" s="170"/>
      <c r="P67" s="10"/>
    </row>
    <row r="68" spans="1:16" s="104" customFormat="1" ht="24" customHeight="1" x14ac:dyDescent="0.25">
      <c r="A68" s="97">
        <f>國風國中!A31</f>
        <v>0</v>
      </c>
      <c r="B68" s="97">
        <f>國風國中!B31</f>
        <v>0</v>
      </c>
      <c r="C68" s="97">
        <f>國風國中!C31</f>
        <v>0</v>
      </c>
      <c r="D68" s="133" t="s">
        <v>24</v>
      </c>
      <c r="E68" s="29">
        <f>國風國中!E31</f>
        <v>0</v>
      </c>
      <c r="F68" s="29">
        <f>國風國中!F31</f>
        <v>0</v>
      </c>
      <c r="G68" s="29">
        <f>國風國中!G31</f>
        <v>0</v>
      </c>
      <c r="H68" s="29">
        <f>國風國中!H31</f>
        <v>0</v>
      </c>
      <c r="I68" s="29">
        <f>國風國中!I31</f>
        <v>0</v>
      </c>
      <c r="J68" s="29">
        <f>國風國中!J31</f>
        <v>0</v>
      </c>
      <c r="K68" s="27"/>
      <c r="L68" s="6"/>
      <c r="M68" s="6"/>
      <c r="N68" s="169"/>
      <c r="O68" s="170"/>
      <c r="P68" s="10"/>
    </row>
    <row r="69" spans="1:16" s="104" customFormat="1" ht="36" customHeight="1" x14ac:dyDescent="0.25">
      <c r="A69" s="97">
        <f>國風國中!A32</f>
        <v>0</v>
      </c>
      <c r="B69" s="97">
        <f>國風國中!B32</f>
        <v>0</v>
      </c>
      <c r="C69" s="97">
        <f>國風國中!C32</f>
        <v>0</v>
      </c>
      <c r="D69" s="133" t="s">
        <v>16</v>
      </c>
      <c r="E69" s="29">
        <f>國風國中!E32</f>
        <v>0</v>
      </c>
      <c r="F69" s="29">
        <f>國風國中!F32</f>
        <v>0</v>
      </c>
      <c r="G69" s="29">
        <f>國風國中!G32</f>
        <v>0</v>
      </c>
      <c r="H69" s="29">
        <f>國風國中!H32</f>
        <v>0</v>
      </c>
      <c r="I69" s="29">
        <f>國風國中!I32</f>
        <v>0</v>
      </c>
      <c r="J69" s="29">
        <f>國風國中!J32</f>
        <v>0</v>
      </c>
      <c r="K69" s="27"/>
      <c r="L69" s="6"/>
      <c r="M69" s="6"/>
      <c r="N69" s="169"/>
      <c r="O69" s="170"/>
      <c r="P69" s="10"/>
    </row>
    <row r="70" spans="1:16" s="104" customFormat="1" ht="25.5" customHeight="1" x14ac:dyDescent="0.25">
      <c r="A70" s="81">
        <f>自強國中!A23</f>
        <v>0</v>
      </c>
      <c r="B70" s="81">
        <f>自強國中!B23</f>
        <v>0</v>
      </c>
      <c r="C70" s="81">
        <f>自強國中!C23</f>
        <v>0</v>
      </c>
      <c r="D70" s="106" t="s">
        <v>30</v>
      </c>
      <c r="E70" s="29">
        <f>自強國中!E24</f>
        <v>0</v>
      </c>
      <c r="F70" s="29">
        <f>自強國中!F24</f>
        <v>0</v>
      </c>
      <c r="G70" s="29">
        <f>自強國中!G24</f>
        <v>0</v>
      </c>
      <c r="H70" s="29">
        <f>自強國中!H24</f>
        <v>0</v>
      </c>
      <c r="I70" s="29">
        <f>自強國中!I24</f>
        <v>0</v>
      </c>
      <c r="J70" s="29">
        <f>自強國中!J24</f>
        <v>0</v>
      </c>
      <c r="K70" s="27"/>
      <c r="L70" s="135"/>
      <c r="M70" s="6"/>
      <c r="N70" s="169"/>
      <c r="O70" s="170"/>
      <c r="P70" s="10"/>
    </row>
    <row r="71" spans="1:16" s="104" customFormat="1" ht="24.75" customHeight="1" x14ac:dyDescent="0.25">
      <c r="A71" s="97">
        <f>自強國中!A25</f>
        <v>0</v>
      </c>
      <c r="B71" s="97">
        <f>自強國中!B25</f>
        <v>0</v>
      </c>
      <c r="C71" s="97">
        <f>自強國中!C25</f>
        <v>0</v>
      </c>
      <c r="D71" s="132" t="s">
        <v>14</v>
      </c>
      <c r="E71" s="29">
        <f>自強國中!E25</f>
        <v>0</v>
      </c>
      <c r="F71" s="29">
        <f>自強國中!F25</f>
        <v>0</v>
      </c>
      <c r="G71" s="29">
        <f>自強國中!G25</f>
        <v>0</v>
      </c>
      <c r="H71" s="29">
        <f>自強國中!H25</f>
        <v>0</v>
      </c>
      <c r="I71" s="29">
        <f>自強國中!I25</f>
        <v>0</v>
      </c>
      <c r="J71" s="29">
        <f>自強國中!J25</f>
        <v>0</v>
      </c>
      <c r="K71" s="27"/>
      <c r="L71" s="135"/>
      <c r="M71" s="6"/>
      <c r="N71" s="169"/>
      <c r="O71" s="170"/>
      <c r="P71" s="10"/>
    </row>
    <row r="72" spans="1:16" s="104" customFormat="1" ht="24.75" customHeight="1" x14ac:dyDescent="0.25">
      <c r="A72" s="97">
        <f>自強國中!A26</f>
        <v>0</v>
      </c>
      <c r="B72" s="97">
        <f>自強國中!B26</f>
        <v>0</v>
      </c>
      <c r="C72" s="97">
        <f>自強國中!C26</f>
        <v>0</v>
      </c>
      <c r="D72" s="132" t="s">
        <v>12</v>
      </c>
      <c r="E72" s="29">
        <f>自強國中!E26</f>
        <v>0</v>
      </c>
      <c r="F72" s="29">
        <f>自強國中!F26</f>
        <v>0</v>
      </c>
      <c r="G72" s="29">
        <f>自強國中!G26</f>
        <v>0</v>
      </c>
      <c r="H72" s="29">
        <f>自強國中!H26</f>
        <v>0</v>
      </c>
      <c r="I72" s="29">
        <f>自強國中!I26</f>
        <v>0</v>
      </c>
      <c r="J72" s="29">
        <f>自強國中!J26</f>
        <v>0</v>
      </c>
      <c r="K72" s="27"/>
      <c r="L72" s="6"/>
      <c r="M72" s="6"/>
      <c r="N72" s="169"/>
      <c r="O72" s="170"/>
      <c r="P72" s="10"/>
    </row>
    <row r="73" spans="1:16" s="104" customFormat="1" ht="24.75" customHeight="1" x14ac:dyDescent="0.25">
      <c r="A73" s="97">
        <f>自強國中!A27</f>
        <v>0</v>
      </c>
      <c r="B73" s="97">
        <f>自強國中!B27</f>
        <v>0</v>
      </c>
      <c r="C73" s="97">
        <f>自強國中!C27</f>
        <v>0</v>
      </c>
      <c r="D73" s="132" t="s">
        <v>13</v>
      </c>
      <c r="E73" s="29">
        <f>自強國中!E27</f>
        <v>0</v>
      </c>
      <c r="F73" s="29">
        <f>自強國中!F27</f>
        <v>0</v>
      </c>
      <c r="G73" s="29">
        <f>自強國中!G27</f>
        <v>0</v>
      </c>
      <c r="H73" s="29">
        <f>自強國中!H27</f>
        <v>0</v>
      </c>
      <c r="I73" s="29">
        <f>自強國中!I27</f>
        <v>0</v>
      </c>
      <c r="J73" s="29">
        <f>自強國中!J27</f>
        <v>0</v>
      </c>
      <c r="K73" s="27"/>
      <c r="L73" s="6"/>
      <c r="M73" s="6"/>
      <c r="N73" s="169"/>
      <c r="O73" s="170"/>
      <c r="P73" s="10"/>
    </row>
    <row r="74" spans="1:16" s="104" customFormat="1" ht="24.75" customHeight="1" x14ac:dyDescent="0.25">
      <c r="A74" s="97">
        <f>自強國中!A28</f>
        <v>0</v>
      </c>
      <c r="B74" s="97">
        <f>自強國中!B28</f>
        <v>0</v>
      </c>
      <c r="C74" s="97">
        <f>自強國中!C28</f>
        <v>0</v>
      </c>
      <c r="D74" s="132" t="s">
        <v>52</v>
      </c>
      <c r="E74" s="29">
        <f>自強國中!E28</f>
        <v>0</v>
      </c>
      <c r="F74" s="29">
        <f>自強國中!F28</f>
        <v>0</v>
      </c>
      <c r="G74" s="29">
        <f>自強國中!G28</f>
        <v>0</v>
      </c>
      <c r="H74" s="29">
        <f>自強國中!H28</f>
        <v>0</v>
      </c>
      <c r="I74" s="29">
        <f>自強國中!I28</f>
        <v>0</v>
      </c>
      <c r="J74" s="29">
        <f>自強國中!J28</f>
        <v>0</v>
      </c>
      <c r="K74" s="27"/>
      <c r="L74" s="6"/>
      <c r="M74" s="6"/>
      <c r="N74" s="23"/>
      <c r="O74" s="24"/>
      <c r="P74" s="10"/>
    </row>
    <row r="75" spans="1:16" s="104" customFormat="1" ht="24.75" customHeight="1" x14ac:dyDescent="0.25">
      <c r="A75" s="97">
        <f>自強國中!A29</f>
        <v>0</v>
      </c>
      <c r="B75" s="97">
        <f>自強國中!B29</f>
        <v>0</v>
      </c>
      <c r="C75" s="97">
        <f>自強國中!C29</f>
        <v>0</v>
      </c>
      <c r="D75" s="133" t="s">
        <v>15</v>
      </c>
      <c r="E75" s="29">
        <f>自強國中!E29</f>
        <v>0</v>
      </c>
      <c r="F75" s="29">
        <f>自強國中!F29</f>
        <v>0</v>
      </c>
      <c r="G75" s="29">
        <f>自強國中!G29</f>
        <v>0</v>
      </c>
      <c r="H75" s="29">
        <f>自強國中!H29</f>
        <v>0</v>
      </c>
      <c r="I75" s="29">
        <f>自強國中!I29</f>
        <v>0</v>
      </c>
      <c r="J75" s="29">
        <f>自強國中!J29</f>
        <v>0</v>
      </c>
      <c r="K75" s="27"/>
      <c r="L75" s="6"/>
      <c r="M75" s="6"/>
      <c r="N75" s="169"/>
      <c r="O75" s="170"/>
      <c r="P75" s="10"/>
    </row>
    <row r="76" spans="1:16" s="104" customFormat="1" ht="44.25" customHeight="1" x14ac:dyDescent="0.25">
      <c r="A76" s="97">
        <f>自強國中!A30</f>
        <v>0</v>
      </c>
      <c r="B76" s="97">
        <f>自強國中!B30</f>
        <v>0</v>
      </c>
      <c r="C76" s="97">
        <f>自強國中!C30</f>
        <v>0</v>
      </c>
      <c r="D76" s="133" t="s">
        <v>11</v>
      </c>
      <c r="E76" s="29">
        <f>自強國中!E30</f>
        <v>0</v>
      </c>
      <c r="F76" s="29">
        <f>自強國中!F30</f>
        <v>0</v>
      </c>
      <c r="G76" s="29">
        <f>自強國中!G30</f>
        <v>0</v>
      </c>
      <c r="H76" s="29">
        <f>自強國中!H30</f>
        <v>0</v>
      </c>
      <c r="I76" s="29">
        <f>自強國中!I30</f>
        <v>0</v>
      </c>
      <c r="J76" s="29">
        <f>自強國中!J30</f>
        <v>0</v>
      </c>
      <c r="K76" s="27"/>
      <c r="L76" s="6"/>
      <c r="M76" s="6"/>
      <c r="N76" s="169"/>
      <c r="O76" s="170"/>
      <c r="P76" s="10"/>
    </row>
    <row r="77" spans="1:16" s="104" customFormat="1" ht="24" customHeight="1" x14ac:dyDescent="0.25">
      <c r="A77" s="97">
        <f>自強國中!A31</f>
        <v>0</v>
      </c>
      <c r="B77" s="97">
        <f>自強國中!B31</f>
        <v>0</v>
      </c>
      <c r="C77" s="97">
        <f>自強國中!C31</f>
        <v>0</v>
      </c>
      <c r="D77" s="133" t="s">
        <v>24</v>
      </c>
      <c r="E77" s="29">
        <f>自強國中!E31</f>
        <v>0</v>
      </c>
      <c r="F77" s="29">
        <f>自強國中!F31</f>
        <v>0</v>
      </c>
      <c r="G77" s="29">
        <f>自強國中!G31</f>
        <v>0</v>
      </c>
      <c r="H77" s="29">
        <f>自強國中!H31</f>
        <v>0</v>
      </c>
      <c r="I77" s="29">
        <f>自強國中!I31</f>
        <v>0</v>
      </c>
      <c r="J77" s="29">
        <f>自強國中!J31</f>
        <v>0</v>
      </c>
      <c r="K77" s="27"/>
      <c r="L77" s="6"/>
      <c r="M77" s="6"/>
      <c r="N77" s="169"/>
      <c r="O77" s="170"/>
      <c r="P77" s="10"/>
    </row>
    <row r="78" spans="1:16" s="104" customFormat="1" ht="36" customHeight="1" x14ac:dyDescent="0.25">
      <c r="A78" s="97">
        <f>自強國中!A32</f>
        <v>0</v>
      </c>
      <c r="B78" s="97">
        <f>自強國中!B32</f>
        <v>0</v>
      </c>
      <c r="C78" s="97">
        <f>自強國中!C32</f>
        <v>0</v>
      </c>
      <c r="D78" s="133" t="s">
        <v>16</v>
      </c>
      <c r="E78" s="29">
        <f>自強國中!E32</f>
        <v>0</v>
      </c>
      <c r="F78" s="29">
        <f>自強國中!F32</f>
        <v>0</v>
      </c>
      <c r="G78" s="29">
        <f>自強國中!G32</f>
        <v>0</v>
      </c>
      <c r="H78" s="29">
        <f>自強國中!H32</f>
        <v>0</v>
      </c>
      <c r="I78" s="29">
        <f>自強國中!I32</f>
        <v>0</v>
      </c>
      <c r="J78" s="29">
        <f>自強國中!J32</f>
        <v>0</v>
      </c>
      <c r="K78" s="27"/>
      <c r="L78" s="6"/>
      <c r="M78" s="6"/>
      <c r="N78" s="169"/>
      <c r="O78" s="170"/>
      <c r="P78" s="10"/>
    </row>
    <row r="79" spans="1:16" s="104" customFormat="1" ht="25.5" customHeight="1" x14ac:dyDescent="0.25">
      <c r="A79" s="81">
        <f>秀林國中!A23</f>
        <v>0</v>
      </c>
      <c r="B79" s="81">
        <f>秀林國中!B23</f>
        <v>0</v>
      </c>
      <c r="C79" s="81">
        <f>秀林國中!C23</f>
        <v>0</v>
      </c>
      <c r="D79" s="106" t="s">
        <v>29</v>
      </c>
      <c r="E79" s="29">
        <f>秀林國中!E24</f>
        <v>0</v>
      </c>
      <c r="F79" s="29">
        <f>秀林國中!F24</f>
        <v>0</v>
      </c>
      <c r="G79" s="29">
        <f>秀林國中!G24</f>
        <v>0</v>
      </c>
      <c r="H79" s="29">
        <f>秀林國中!H24</f>
        <v>0</v>
      </c>
      <c r="I79" s="29">
        <f>秀林國中!I24</f>
        <v>0</v>
      </c>
      <c r="J79" s="29">
        <f>秀林國中!J24</f>
        <v>0</v>
      </c>
      <c r="K79" s="27"/>
      <c r="L79" s="135"/>
      <c r="M79" s="6"/>
      <c r="N79" s="169"/>
      <c r="O79" s="170"/>
      <c r="P79" s="10"/>
    </row>
    <row r="80" spans="1:16" s="104" customFormat="1" ht="24.75" customHeight="1" x14ac:dyDescent="0.25">
      <c r="A80" s="97">
        <f>秀林國中!A25</f>
        <v>0</v>
      </c>
      <c r="B80" s="97">
        <f>秀林國中!B25</f>
        <v>0</v>
      </c>
      <c r="C80" s="97">
        <f>秀林國中!C25</f>
        <v>0</v>
      </c>
      <c r="D80" s="132" t="s">
        <v>14</v>
      </c>
      <c r="E80" s="29">
        <f>秀林國中!E25</f>
        <v>0</v>
      </c>
      <c r="F80" s="29">
        <f>秀林國中!F25</f>
        <v>0</v>
      </c>
      <c r="G80" s="29">
        <f>秀林國中!G25</f>
        <v>0</v>
      </c>
      <c r="H80" s="29">
        <f>秀林國中!H25</f>
        <v>0</v>
      </c>
      <c r="I80" s="29">
        <f>秀林國中!I25</f>
        <v>0</v>
      </c>
      <c r="J80" s="29">
        <f>秀林國中!J25</f>
        <v>0</v>
      </c>
      <c r="K80" s="27"/>
      <c r="L80" s="6"/>
      <c r="M80" s="6"/>
      <c r="N80" s="169"/>
      <c r="O80" s="170"/>
      <c r="P80" s="10"/>
    </row>
    <row r="81" spans="1:16" s="104" customFormat="1" ht="24.75" customHeight="1" x14ac:dyDescent="0.25">
      <c r="A81" s="97">
        <f>秀林國中!A26</f>
        <v>0</v>
      </c>
      <c r="B81" s="97">
        <f>秀林國中!B26</f>
        <v>0</v>
      </c>
      <c r="C81" s="97">
        <f>秀林國中!C26</f>
        <v>0</v>
      </c>
      <c r="D81" s="132" t="s">
        <v>12</v>
      </c>
      <c r="E81" s="29">
        <f>秀林國中!E26</f>
        <v>0</v>
      </c>
      <c r="F81" s="29">
        <f>秀林國中!F26</f>
        <v>0</v>
      </c>
      <c r="G81" s="29">
        <f>秀林國中!G26</f>
        <v>0</v>
      </c>
      <c r="H81" s="29">
        <f>秀林國中!H26</f>
        <v>0</v>
      </c>
      <c r="I81" s="29">
        <f>秀林國中!I26</f>
        <v>0</v>
      </c>
      <c r="J81" s="29">
        <f>秀林國中!J26</f>
        <v>0</v>
      </c>
      <c r="K81" s="27"/>
      <c r="L81" s="6"/>
      <c r="M81" s="6"/>
      <c r="N81" s="169"/>
      <c r="O81" s="170"/>
      <c r="P81" s="10"/>
    </row>
    <row r="82" spans="1:16" s="104" customFormat="1" ht="24.75" customHeight="1" x14ac:dyDescent="0.25">
      <c r="A82" s="97">
        <f>秀林國中!A27</f>
        <v>0</v>
      </c>
      <c r="B82" s="97">
        <f>秀林國中!B27</f>
        <v>0</v>
      </c>
      <c r="C82" s="97">
        <f>秀林國中!C27</f>
        <v>0</v>
      </c>
      <c r="D82" s="132" t="s">
        <v>13</v>
      </c>
      <c r="E82" s="29">
        <f>秀林國中!E27</f>
        <v>0</v>
      </c>
      <c r="F82" s="29">
        <f>秀林國中!F27</f>
        <v>0</v>
      </c>
      <c r="G82" s="29">
        <f>秀林國中!G27</f>
        <v>0</v>
      </c>
      <c r="H82" s="29">
        <f>秀林國中!H27</f>
        <v>0</v>
      </c>
      <c r="I82" s="29">
        <f>秀林國中!I27</f>
        <v>0</v>
      </c>
      <c r="J82" s="29">
        <f>秀林國中!J27</f>
        <v>0</v>
      </c>
      <c r="K82" s="27"/>
      <c r="L82" s="6"/>
      <c r="M82" s="6"/>
      <c r="N82" s="169"/>
      <c r="O82" s="170"/>
      <c r="P82" s="10"/>
    </row>
    <row r="83" spans="1:16" s="104" customFormat="1" ht="24.75" customHeight="1" x14ac:dyDescent="0.25">
      <c r="A83" s="97">
        <f>秀林國中!A28</f>
        <v>0</v>
      </c>
      <c r="B83" s="97">
        <f>秀林國中!B28</f>
        <v>0</v>
      </c>
      <c r="C83" s="97">
        <f>秀林國中!C28</f>
        <v>0</v>
      </c>
      <c r="D83" s="132" t="s">
        <v>52</v>
      </c>
      <c r="E83" s="29">
        <f>秀林國中!E28</f>
        <v>0</v>
      </c>
      <c r="F83" s="29">
        <f>秀林國中!F28</f>
        <v>0</v>
      </c>
      <c r="G83" s="29">
        <f>秀林國中!G28</f>
        <v>0</v>
      </c>
      <c r="H83" s="29">
        <f>秀林國中!H28</f>
        <v>0</v>
      </c>
      <c r="I83" s="29">
        <f>秀林國中!I28</f>
        <v>0</v>
      </c>
      <c r="J83" s="29">
        <f>秀林國中!J28</f>
        <v>0</v>
      </c>
      <c r="K83" s="27"/>
      <c r="L83" s="6"/>
      <c r="M83" s="6"/>
      <c r="N83" s="23"/>
      <c r="O83" s="24"/>
      <c r="P83" s="10"/>
    </row>
    <row r="84" spans="1:16" s="104" customFormat="1" ht="25.5" customHeight="1" x14ac:dyDescent="0.25">
      <c r="A84" s="97">
        <f>秀林國中!A29</f>
        <v>0</v>
      </c>
      <c r="B84" s="97">
        <f>秀林國中!B29</f>
        <v>0</v>
      </c>
      <c r="C84" s="97">
        <f>秀林國中!C29</f>
        <v>0</v>
      </c>
      <c r="D84" s="133" t="s">
        <v>15</v>
      </c>
      <c r="E84" s="29">
        <f>秀林國中!E29</f>
        <v>0</v>
      </c>
      <c r="F84" s="29">
        <f>秀林國中!F29</f>
        <v>0</v>
      </c>
      <c r="G84" s="29">
        <f>秀林國中!G29</f>
        <v>0</v>
      </c>
      <c r="H84" s="29">
        <f>秀林國中!H29</f>
        <v>0</v>
      </c>
      <c r="I84" s="29">
        <f>秀林國中!I29</f>
        <v>0</v>
      </c>
      <c r="J84" s="29">
        <f>秀林國中!J29</f>
        <v>0</v>
      </c>
      <c r="K84" s="27"/>
      <c r="L84" s="6"/>
      <c r="M84" s="6"/>
      <c r="N84" s="169"/>
      <c r="O84" s="170"/>
      <c r="P84" s="10"/>
    </row>
    <row r="85" spans="1:16" s="104" customFormat="1" ht="45" customHeight="1" x14ac:dyDescent="0.25">
      <c r="A85" s="97">
        <f>秀林國中!A30</f>
        <v>0</v>
      </c>
      <c r="B85" s="97">
        <f>秀林國中!B30</f>
        <v>0</v>
      </c>
      <c r="C85" s="97">
        <f>秀林國中!C30</f>
        <v>0</v>
      </c>
      <c r="D85" s="133" t="s">
        <v>11</v>
      </c>
      <c r="E85" s="29">
        <f>秀林國中!E30</f>
        <v>0</v>
      </c>
      <c r="F85" s="29">
        <f>秀林國中!F30</f>
        <v>0</v>
      </c>
      <c r="G85" s="29">
        <f>秀林國中!G30</f>
        <v>0</v>
      </c>
      <c r="H85" s="29">
        <f>秀林國中!H30</f>
        <v>0</v>
      </c>
      <c r="I85" s="29">
        <f>秀林國中!I30</f>
        <v>0</v>
      </c>
      <c r="J85" s="29">
        <f>秀林國中!J30</f>
        <v>0</v>
      </c>
      <c r="K85" s="27"/>
      <c r="L85" s="6"/>
      <c r="M85" s="6"/>
      <c r="N85" s="169"/>
      <c r="O85" s="170"/>
      <c r="P85" s="10"/>
    </row>
    <row r="86" spans="1:16" s="104" customFormat="1" ht="24" customHeight="1" x14ac:dyDescent="0.25">
      <c r="A86" s="97">
        <f>秀林國中!A31</f>
        <v>0</v>
      </c>
      <c r="B86" s="97">
        <f>秀林國中!B31</f>
        <v>0</v>
      </c>
      <c r="C86" s="97">
        <f>秀林國中!C31</f>
        <v>0</v>
      </c>
      <c r="D86" s="133" t="s">
        <v>24</v>
      </c>
      <c r="E86" s="29">
        <f>秀林國中!E31</f>
        <v>0</v>
      </c>
      <c r="F86" s="29">
        <f>秀林國中!F31</f>
        <v>0</v>
      </c>
      <c r="G86" s="29">
        <f>秀林國中!G31</f>
        <v>0</v>
      </c>
      <c r="H86" s="29">
        <f>秀林國中!H31</f>
        <v>0</v>
      </c>
      <c r="I86" s="29">
        <f>秀林國中!I31</f>
        <v>0</v>
      </c>
      <c r="J86" s="29">
        <f>秀林國中!J31</f>
        <v>0</v>
      </c>
      <c r="K86" s="27"/>
      <c r="L86" s="6"/>
      <c r="M86" s="6"/>
      <c r="N86" s="169"/>
      <c r="O86" s="170"/>
      <c r="P86" s="10"/>
    </row>
    <row r="87" spans="1:16" s="104" customFormat="1" ht="36" customHeight="1" x14ac:dyDescent="0.25">
      <c r="A87" s="97">
        <f>秀林國中!A32</f>
        <v>0</v>
      </c>
      <c r="B87" s="97">
        <f>秀林國中!B32</f>
        <v>0</v>
      </c>
      <c r="C87" s="97">
        <f>秀林國中!C32</f>
        <v>0</v>
      </c>
      <c r="D87" s="133" t="s">
        <v>16</v>
      </c>
      <c r="E87" s="29">
        <f>秀林國中!E32</f>
        <v>0</v>
      </c>
      <c r="F87" s="29">
        <f>秀林國中!F32</f>
        <v>0</v>
      </c>
      <c r="G87" s="29">
        <f>秀林國中!G32</f>
        <v>0</v>
      </c>
      <c r="H87" s="29">
        <f>秀林國中!H32</f>
        <v>0</v>
      </c>
      <c r="I87" s="29">
        <f>秀林國中!I32</f>
        <v>0</v>
      </c>
      <c r="J87" s="29">
        <f>秀林國中!J32</f>
        <v>0</v>
      </c>
      <c r="K87" s="27"/>
      <c r="L87" s="6"/>
      <c r="M87" s="6"/>
      <c r="N87" s="169"/>
      <c r="O87" s="170"/>
      <c r="P87" s="10"/>
    </row>
    <row r="88" spans="1:16" s="104" customFormat="1" ht="25.5" customHeight="1" x14ac:dyDescent="0.25">
      <c r="A88" s="98">
        <f>新城國中!A23</f>
        <v>0</v>
      </c>
      <c r="B88" s="98">
        <f>新城國中!B23</f>
        <v>0</v>
      </c>
      <c r="C88" s="98">
        <f>新城國中!C23</f>
        <v>0</v>
      </c>
      <c r="D88" s="106" t="s">
        <v>28</v>
      </c>
      <c r="E88" s="29">
        <f>新城國中!E24</f>
        <v>0</v>
      </c>
      <c r="F88" s="29">
        <f>新城國中!F24</f>
        <v>0</v>
      </c>
      <c r="G88" s="29">
        <f>新城國中!G24</f>
        <v>0</v>
      </c>
      <c r="H88" s="29">
        <f>新城國中!H24</f>
        <v>0</v>
      </c>
      <c r="I88" s="29">
        <f>新城國中!I24</f>
        <v>0</v>
      </c>
      <c r="J88" s="29">
        <f>新城國中!J24</f>
        <v>0</v>
      </c>
      <c r="K88" s="27"/>
      <c r="L88" s="135"/>
      <c r="M88" s="6"/>
      <c r="N88" s="169"/>
      <c r="O88" s="170"/>
      <c r="P88" s="10"/>
    </row>
    <row r="89" spans="1:16" s="104" customFormat="1" ht="24.75" customHeight="1" x14ac:dyDescent="0.25">
      <c r="A89" s="99">
        <f>新城國中!A25</f>
        <v>0</v>
      </c>
      <c r="B89" s="99">
        <f>新城國中!B25</f>
        <v>0</v>
      </c>
      <c r="C89" s="99">
        <f>新城國中!C25</f>
        <v>0</v>
      </c>
      <c r="D89" s="132" t="s">
        <v>14</v>
      </c>
      <c r="E89" s="29">
        <f>新城國中!E25</f>
        <v>0</v>
      </c>
      <c r="F89" s="29">
        <f>新城國中!F25</f>
        <v>0</v>
      </c>
      <c r="G89" s="29">
        <f>新城國中!G25</f>
        <v>0</v>
      </c>
      <c r="H89" s="29">
        <f>新城國中!H25</f>
        <v>0</v>
      </c>
      <c r="I89" s="29">
        <f>新城國中!I25</f>
        <v>0</v>
      </c>
      <c r="J89" s="29">
        <f>新城國中!J25</f>
        <v>0</v>
      </c>
      <c r="K89" s="27"/>
      <c r="L89" s="6"/>
      <c r="M89" s="6"/>
      <c r="N89" s="169"/>
      <c r="O89" s="170"/>
      <c r="P89" s="10"/>
    </row>
    <row r="90" spans="1:16" s="104" customFormat="1" ht="24.75" customHeight="1" x14ac:dyDescent="0.25">
      <c r="A90" s="99">
        <f>新城國中!A26</f>
        <v>0</v>
      </c>
      <c r="B90" s="99">
        <f>新城國中!B26</f>
        <v>0</v>
      </c>
      <c r="C90" s="99">
        <f>新城國中!C26</f>
        <v>0</v>
      </c>
      <c r="D90" s="132" t="s">
        <v>12</v>
      </c>
      <c r="E90" s="29">
        <f>新城國中!E26</f>
        <v>0</v>
      </c>
      <c r="F90" s="29">
        <f>新城國中!F26</f>
        <v>0</v>
      </c>
      <c r="G90" s="29">
        <f>新城國中!G26</f>
        <v>0</v>
      </c>
      <c r="H90" s="29">
        <f>新城國中!H26</f>
        <v>0</v>
      </c>
      <c r="I90" s="29">
        <f>新城國中!I26</f>
        <v>0</v>
      </c>
      <c r="J90" s="29">
        <f>新城國中!J26</f>
        <v>0</v>
      </c>
      <c r="K90" s="27"/>
      <c r="L90" s="6"/>
      <c r="M90" s="6"/>
      <c r="N90" s="169"/>
      <c r="O90" s="170"/>
      <c r="P90" s="10"/>
    </row>
    <row r="91" spans="1:16" s="104" customFormat="1" ht="24.75" customHeight="1" x14ac:dyDescent="0.25">
      <c r="A91" s="99">
        <f>新城國中!A27</f>
        <v>0</v>
      </c>
      <c r="B91" s="99">
        <f>新城國中!B27</f>
        <v>0</v>
      </c>
      <c r="C91" s="99">
        <f>新城國中!C27</f>
        <v>0</v>
      </c>
      <c r="D91" s="132" t="s">
        <v>13</v>
      </c>
      <c r="E91" s="29">
        <f>新城國中!E27</f>
        <v>0</v>
      </c>
      <c r="F91" s="29">
        <f>新城國中!F27</f>
        <v>0</v>
      </c>
      <c r="G91" s="29">
        <f>新城國中!G27</f>
        <v>0</v>
      </c>
      <c r="H91" s="29">
        <f>新城國中!H27</f>
        <v>0</v>
      </c>
      <c r="I91" s="29">
        <f>新城國中!I27</f>
        <v>0</v>
      </c>
      <c r="J91" s="29">
        <f>新城國中!J27</f>
        <v>0</v>
      </c>
      <c r="K91" s="27"/>
      <c r="L91" s="6"/>
      <c r="M91" s="6"/>
      <c r="N91" s="169"/>
      <c r="O91" s="170"/>
      <c r="P91" s="10"/>
    </row>
    <row r="92" spans="1:16" s="104" customFormat="1" ht="24.75" customHeight="1" x14ac:dyDescent="0.25">
      <c r="A92" s="99">
        <f>新城國中!A28</f>
        <v>0</v>
      </c>
      <c r="B92" s="99">
        <f>新城國中!B28</f>
        <v>0</v>
      </c>
      <c r="C92" s="99">
        <f>新城國中!C28</f>
        <v>0</v>
      </c>
      <c r="D92" s="132" t="s">
        <v>52</v>
      </c>
      <c r="E92" s="29">
        <f>新城國中!E28</f>
        <v>0</v>
      </c>
      <c r="F92" s="29">
        <f>新城國中!F28</f>
        <v>0</v>
      </c>
      <c r="G92" s="29">
        <f>新城國中!G28</f>
        <v>0</v>
      </c>
      <c r="H92" s="29">
        <f>新城國中!H28</f>
        <v>0</v>
      </c>
      <c r="I92" s="29">
        <f>新城國中!I28</f>
        <v>0</v>
      </c>
      <c r="J92" s="29">
        <f>新城國中!J28</f>
        <v>0</v>
      </c>
      <c r="K92" s="27"/>
      <c r="L92" s="6"/>
      <c r="M92" s="6"/>
      <c r="N92" s="23"/>
      <c r="O92" s="24"/>
      <c r="P92" s="10"/>
    </row>
    <row r="93" spans="1:16" s="104" customFormat="1" ht="24.75" customHeight="1" x14ac:dyDescent="0.25">
      <c r="A93" s="99">
        <f>新城國中!A29</f>
        <v>0</v>
      </c>
      <c r="B93" s="99">
        <f>新城國中!B29</f>
        <v>0</v>
      </c>
      <c r="C93" s="99">
        <f>新城國中!C29</f>
        <v>0</v>
      </c>
      <c r="D93" s="133" t="s">
        <v>15</v>
      </c>
      <c r="E93" s="29">
        <f>新城國中!E29</f>
        <v>0</v>
      </c>
      <c r="F93" s="29">
        <f>新城國中!F29</f>
        <v>0</v>
      </c>
      <c r="G93" s="29">
        <f>新城國中!G29</f>
        <v>0</v>
      </c>
      <c r="H93" s="29">
        <f>新城國中!H29</f>
        <v>0</v>
      </c>
      <c r="I93" s="29">
        <f>新城國中!I29</f>
        <v>0</v>
      </c>
      <c r="J93" s="29">
        <f>新城國中!J29</f>
        <v>0</v>
      </c>
      <c r="K93" s="27"/>
      <c r="L93" s="6"/>
      <c r="M93" s="6"/>
      <c r="N93" s="169"/>
      <c r="O93" s="170"/>
      <c r="P93" s="10"/>
    </row>
    <row r="94" spans="1:16" s="104" customFormat="1" ht="43.5" customHeight="1" x14ac:dyDescent="0.25">
      <c r="A94" s="99">
        <f>新城國中!A30</f>
        <v>0</v>
      </c>
      <c r="B94" s="99">
        <f>新城國中!B30</f>
        <v>0</v>
      </c>
      <c r="C94" s="99">
        <f>新城國中!C30</f>
        <v>0</v>
      </c>
      <c r="D94" s="133" t="s">
        <v>11</v>
      </c>
      <c r="E94" s="29">
        <f>新城國中!E30</f>
        <v>0</v>
      </c>
      <c r="F94" s="29">
        <f>新城國中!F30</f>
        <v>0</v>
      </c>
      <c r="G94" s="29">
        <f>新城國中!G30</f>
        <v>0</v>
      </c>
      <c r="H94" s="29">
        <f>新城國中!H30</f>
        <v>0</v>
      </c>
      <c r="I94" s="29">
        <f>新城國中!I30</f>
        <v>0</v>
      </c>
      <c r="J94" s="29">
        <f>新城國中!J30</f>
        <v>0</v>
      </c>
      <c r="K94" s="27"/>
      <c r="L94" s="6"/>
      <c r="M94" s="6"/>
      <c r="N94" s="169"/>
      <c r="O94" s="170"/>
      <c r="P94" s="10"/>
    </row>
    <row r="95" spans="1:16" s="104" customFormat="1" ht="24" customHeight="1" x14ac:dyDescent="0.25">
      <c r="A95" s="99">
        <f>新城國中!A31</f>
        <v>0</v>
      </c>
      <c r="B95" s="99">
        <f>新城國中!B31</f>
        <v>0</v>
      </c>
      <c r="C95" s="99">
        <f>新城國中!C31</f>
        <v>0</v>
      </c>
      <c r="D95" s="133" t="s">
        <v>24</v>
      </c>
      <c r="E95" s="29">
        <f>新城國中!E31</f>
        <v>0</v>
      </c>
      <c r="F95" s="29">
        <f>新城國中!F31</f>
        <v>0</v>
      </c>
      <c r="G95" s="29">
        <f>新城國中!G31</f>
        <v>0</v>
      </c>
      <c r="H95" s="29">
        <f>新城國中!H31</f>
        <v>0</v>
      </c>
      <c r="I95" s="29">
        <f>新城國中!I31</f>
        <v>0</v>
      </c>
      <c r="J95" s="29">
        <f>新城國中!J31</f>
        <v>0</v>
      </c>
      <c r="K95" s="27"/>
      <c r="L95" s="6"/>
      <c r="M95" s="6"/>
      <c r="N95" s="169"/>
      <c r="O95" s="170"/>
      <c r="P95" s="10"/>
    </row>
    <row r="96" spans="1:16" s="104" customFormat="1" ht="36" customHeight="1" x14ac:dyDescent="0.25">
      <c r="A96" s="99">
        <f>新城國中!A32</f>
        <v>0</v>
      </c>
      <c r="B96" s="99">
        <f>新城國中!B32</f>
        <v>0</v>
      </c>
      <c r="C96" s="99">
        <f>新城國中!C32</f>
        <v>0</v>
      </c>
      <c r="D96" s="133" t="s">
        <v>16</v>
      </c>
      <c r="E96" s="29">
        <f>新城國中!E32</f>
        <v>0</v>
      </c>
      <c r="F96" s="29">
        <f>新城國中!F32</f>
        <v>0</v>
      </c>
      <c r="G96" s="29">
        <f>新城國中!G32</f>
        <v>0</v>
      </c>
      <c r="H96" s="29">
        <f>新城國中!H32</f>
        <v>0</v>
      </c>
      <c r="I96" s="29">
        <f>新城國中!I32</f>
        <v>0</v>
      </c>
      <c r="J96" s="29">
        <f>新城國中!J32</f>
        <v>0</v>
      </c>
      <c r="K96" s="27"/>
      <c r="L96" s="6"/>
      <c r="M96" s="6"/>
      <c r="N96" s="169"/>
      <c r="O96" s="170"/>
      <c r="P96" s="10"/>
    </row>
    <row r="97" spans="1:16" s="104" customFormat="1" ht="25.5" customHeight="1" x14ac:dyDescent="0.25">
      <c r="A97" s="81">
        <f>宜昌國中!A23</f>
        <v>0</v>
      </c>
      <c r="B97" s="81">
        <f>宜昌國中!B23</f>
        <v>0</v>
      </c>
      <c r="C97" s="81">
        <f>宜昌國中!C23</f>
        <v>0</v>
      </c>
      <c r="D97" s="106" t="s">
        <v>33</v>
      </c>
      <c r="E97" s="29">
        <f>宜昌國中!E24</f>
        <v>0</v>
      </c>
      <c r="F97" s="29">
        <f>宜昌國中!F24</f>
        <v>0</v>
      </c>
      <c r="G97" s="29">
        <f>宜昌國中!G24</f>
        <v>0</v>
      </c>
      <c r="H97" s="29">
        <f>宜昌國中!H24</f>
        <v>0</v>
      </c>
      <c r="I97" s="29">
        <f>宜昌國中!I24</f>
        <v>0</v>
      </c>
      <c r="J97" s="29">
        <f>宜昌國中!J24</f>
        <v>0</v>
      </c>
      <c r="K97" s="27"/>
      <c r="L97" s="135"/>
      <c r="M97" s="6"/>
      <c r="N97" s="169"/>
      <c r="O97" s="170"/>
      <c r="P97" s="10"/>
    </row>
    <row r="98" spans="1:16" s="104" customFormat="1" ht="24.75" customHeight="1" x14ac:dyDescent="0.25">
      <c r="A98" s="97">
        <f>宜昌國中!A25</f>
        <v>0</v>
      </c>
      <c r="B98" s="97">
        <f>宜昌國中!B25</f>
        <v>0</v>
      </c>
      <c r="C98" s="97">
        <f>宜昌國中!C25</f>
        <v>0</v>
      </c>
      <c r="D98" s="132" t="s">
        <v>14</v>
      </c>
      <c r="E98" s="29">
        <f>宜昌國中!E25</f>
        <v>0</v>
      </c>
      <c r="F98" s="29">
        <f>宜昌國中!F25</f>
        <v>0</v>
      </c>
      <c r="G98" s="29">
        <f>宜昌國中!G25</f>
        <v>0</v>
      </c>
      <c r="H98" s="29">
        <f>宜昌國中!H25</f>
        <v>0</v>
      </c>
      <c r="I98" s="29">
        <f>宜昌國中!I25</f>
        <v>0</v>
      </c>
      <c r="J98" s="29">
        <f>宜昌國中!J25</f>
        <v>0</v>
      </c>
      <c r="K98" s="27"/>
      <c r="L98" s="6"/>
      <c r="M98" s="6"/>
      <c r="N98" s="169"/>
      <c r="O98" s="170"/>
      <c r="P98" s="10"/>
    </row>
    <row r="99" spans="1:16" s="104" customFormat="1" ht="24.75" customHeight="1" x14ac:dyDescent="0.25">
      <c r="A99" s="97">
        <f>宜昌國中!A26</f>
        <v>0</v>
      </c>
      <c r="B99" s="97">
        <f>宜昌國中!B26</f>
        <v>0</v>
      </c>
      <c r="C99" s="97">
        <f>宜昌國中!C26</f>
        <v>0</v>
      </c>
      <c r="D99" s="132" t="s">
        <v>12</v>
      </c>
      <c r="E99" s="29">
        <f>宜昌國中!E26</f>
        <v>0</v>
      </c>
      <c r="F99" s="29">
        <f>宜昌國中!F26</f>
        <v>0</v>
      </c>
      <c r="G99" s="29">
        <f>宜昌國中!G26</f>
        <v>0</v>
      </c>
      <c r="H99" s="29">
        <f>宜昌國中!H26</f>
        <v>0</v>
      </c>
      <c r="I99" s="29">
        <f>宜昌國中!I26</f>
        <v>0</v>
      </c>
      <c r="J99" s="29">
        <f>宜昌國中!J26</f>
        <v>0</v>
      </c>
      <c r="K99" s="27"/>
      <c r="L99" s="6"/>
      <c r="M99" s="6"/>
      <c r="N99" s="169"/>
      <c r="O99" s="170"/>
      <c r="P99" s="10"/>
    </row>
    <row r="100" spans="1:16" s="104" customFormat="1" ht="24.75" customHeight="1" x14ac:dyDescent="0.25">
      <c r="A100" s="97">
        <f>宜昌國中!A27</f>
        <v>0</v>
      </c>
      <c r="B100" s="97">
        <f>宜昌國中!B27</f>
        <v>0</v>
      </c>
      <c r="C100" s="97">
        <f>宜昌國中!C27</f>
        <v>0</v>
      </c>
      <c r="D100" s="132" t="s">
        <v>13</v>
      </c>
      <c r="E100" s="29">
        <f>宜昌國中!E27</f>
        <v>0</v>
      </c>
      <c r="F100" s="29">
        <f>宜昌國中!F27</f>
        <v>0</v>
      </c>
      <c r="G100" s="29">
        <f>宜昌國中!G27</f>
        <v>0</v>
      </c>
      <c r="H100" s="29">
        <f>宜昌國中!H27</f>
        <v>0</v>
      </c>
      <c r="I100" s="29">
        <f>宜昌國中!I27</f>
        <v>0</v>
      </c>
      <c r="J100" s="29">
        <f>宜昌國中!J27</f>
        <v>0</v>
      </c>
      <c r="K100" s="27"/>
      <c r="L100" s="6"/>
      <c r="M100" s="6"/>
      <c r="N100" s="169"/>
      <c r="O100" s="170"/>
      <c r="P100" s="10"/>
    </row>
    <row r="101" spans="1:16" s="104" customFormat="1" ht="24.75" customHeight="1" x14ac:dyDescent="0.25">
      <c r="A101" s="97">
        <f>宜昌國中!A28</f>
        <v>0</v>
      </c>
      <c r="B101" s="97">
        <f>宜昌國中!B28</f>
        <v>0</v>
      </c>
      <c r="C101" s="97">
        <f>宜昌國中!C28</f>
        <v>0</v>
      </c>
      <c r="D101" s="132" t="s">
        <v>52</v>
      </c>
      <c r="E101" s="29">
        <f>宜昌國中!E28</f>
        <v>0</v>
      </c>
      <c r="F101" s="29"/>
      <c r="G101" s="29"/>
      <c r="H101" s="29"/>
      <c r="I101" s="29"/>
      <c r="J101" s="29">
        <f>宜昌國中!J28</f>
        <v>0</v>
      </c>
      <c r="K101" s="27"/>
      <c r="L101" s="6"/>
      <c r="M101" s="6"/>
      <c r="N101" s="23"/>
      <c r="O101" s="24"/>
      <c r="P101" s="10"/>
    </row>
    <row r="102" spans="1:16" s="104" customFormat="1" ht="24.75" customHeight="1" x14ac:dyDescent="0.25">
      <c r="A102" s="97">
        <f>宜昌國中!A29</f>
        <v>0</v>
      </c>
      <c r="B102" s="97">
        <f>宜昌國中!B29</f>
        <v>0</v>
      </c>
      <c r="C102" s="97">
        <f>宜昌國中!C29</f>
        <v>0</v>
      </c>
      <c r="D102" s="133" t="s">
        <v>15</v>
      </c>
      <c r="E102" s="29">
        <f>宜昌國中!E29</f>
        <v>0</v>
      </c>
      <c r="F102" s="29">
        <f>宜昌國中!F29</f>
        <v>0</v>
      </c>
      <c r="G102" s="29">
        <f>宜昌國中!G29</f>
        <v>0</v>
      </c>
      <c r="H102" s="29">
        <f>宜昌國中!H29</f>
        <v>0</v>
      </c>
      <c r="I102" s="29">
        <f>宜昌國中!I29</f>
        <v>0</v>
      </c>
      <c r="J102" s="29">
        <f>宜昌國中!J29</f>
        <v>0</v>
      </c>
      <c r="K102" s="27"/>
      <c r="L102" s="6"/>
      <c r="M102" s="6"/>
      <c r="N102" s="169"/>
      <c r="O102" s="170"/>
      <c r="P102" s="10"/>
    </row>
    <row r="103" spans="1:16" s="104" customFormat="1" ht="39.75" customHeight="1" x14ac:dyDescent="0.25">
      <c r="A103" s="97">
        <f>宜昌國中!A30</f>
        <v>0</v>
      </c>
      <c r="B103" s="97">
        <f>宜昌國中!B30</f>
        <v>0</v>
      </c>
      <c r="C103" s="97">
        <f>宜昌國中!C30</f>
        <v>0</v>
      </c>
      <c r="D103" s="133" t="s">
        <v>11</v>
      </c>
      <c r="E103" s="29">
        <f>宜昌國中!E30</f>
        <v>0</v>
      </c>
      <c r="F103" s="29">
        <f>宜昌國中!F30</f>
        <v>0</v>
      </c>
      <c r="G103" s="29">
        <f>宜昌國中!G30</f>
        <v>0</v>
      </c>
      <c r="H103" s="29">
        <f>宜昌國中!H30</f>
        <v>0</v>
      </c>
      <c r="I103" s="29">
        <f>宜昌國中!I30</f>
        <v>0</v>
      </c>
      <c r="J103" s="29">
        <f>宜昌國中!J30</f>
        <v>0</v>
      </c>
      <c r="K103" s="27"/>
      <c r="L103" s="6"/>
      <c r="M103" s="6"/>
      <c r="N103" s="169"/>
      <c r="O103" s="170"/>
      <c r="P103" s="10"/>
    </row>
    <row r="104" spans="1:16" s="104" customFormat="1" ht="24" customHeight="1" x14ac:dyDescent="0.25">
      <c r="A104" s="97">
        <f>宜昌國中!A31</f>
        <v>0</v>
      </c>
      <c r="B104" s="97">
        <f>宜昌國中!B31</f>
        <v>0</v>
      </c>
      <c r="C104" s="97">
        <f>宜昌國中!C31</f>
        <v>0</v>
      </c>
      <c r="D104" s="133" t="s">
        <v>24</v>
      </c>
      <c r="E104" s="29">
        <f>宜昌國中!E31</f>
        <v>0</v>
      </c>
      <c r="F104" s="29">
        <f>宜昌國中!F31</f>
        <v>0</v>
      </c>
      <c r="G104" s="29">
        <f>宜昌國中!G31</f>
        <v>0</v>
      </c>
      <c r="H104" s="29">
        <f>宜昌國中!H31</f>
        <v>0</v>
      </c>
      <c r="I104" s="29">
        <f>宜昌國中!I31</f>
        <v>0</v>
      </c>
      <c r="J104" s="29">
        <f>宜昌國中!J31</f>
        <v>0</v>
      </c>
      <c r="K104" s="27"/>
      <c r="L104" s="6"/>
      <c r="M104" s="6"/>
      <c r="N104" s="169"/>
      <c r="O104" s="170"/>
      <c r="P104" s="10"/>
    </row>
    <row r="105" spans="1:16" s="104" customFormat="1" ht="36" customHeight="1" x14ac:dyDescent="0.25">
      <c r="A105" s="97">
        <f>宜昌國中!A32</f>
        <v>0</v>
      </c>
      <c r="B105" s="97">
        <f>宜昌國中!B32</f>
        <v>0</v>
      </c>
      <c r="C105" s="97">
        <f>宜昌國中!C32</f>
        <v>0</v>
      </c>
      <c r="D105" s="133" t="s">
        <v>16</v>
      </c>
      <c r="E105" s="29">
        <f>宜昌國中!E32</f>
        <v>0</v>
      </c>
      <c r="F105" s="29">
        <f>宜昌國中!F32</f>
        <v>0</v>
      </c>
      <c r="G105" s="29">
        <f>宜昌國中!G32</f>
        <v>0</v>
      </c>
      <c r="H105" s="29">
        <f>宜昌國中!H32</f>
        <v>0</v>
      </c>
      <c r="I105" s="29">
        <f>宜昌國中!I32</f>
        <v>0</v>
      </c>
      <c r="J105" s="29">
        <f>宜昌國中!J32</f>
        <v>0</v>
      </c>
      <c r="K105" s="27"/>
      <c r="L105" s="6"/>
      <c r="M105" s="6"/>
      <c r="N105" s="169"/>
      <c r="O105" s="170"/>
      <c r="P105" s="10"/>
    </row>
    <row r="106" spans="1:16" s="104" customFormat="1" ht="25.5" customHeight="1" x14ac:dyDescent="0.25">
      <c r="A106" s="81">
        <f>化仁國中!A23</f>
        <v>0</v>
      </c>
      <c r="B106" s="81">
        <f>化仁國中!B23</f>
        <v>0</v>
      </c>
      <c r="C106" s="81">
        <f>化仁國中!C23</f>
        <v>0</v>
      </c>
      <c r="D106" s="106" t="s">
        <v>34</v>
      </c>
      <c r="E106" s="29">
        <f>化仁國中!E24</f>
        <v>0</v>
      </c>
      <c r="F106" s="29">
        <f>化仁國中!F24</f>
        <v>0</v>
      </c>
      <c r="G106" s="29">
        <f>化仁國中!G24</f>
        <v>0</v>
      </c>
      <c r="H106" s="29">
        <f>化仁國中!H24</f>
        <v>0</v>
      </c>
      <c r="I106" s="29">
        <f>化仁國中!I24</f>
        <v>0</v>
      </c>
      <c r="J106" s="29">
        <f>化仁國中!J24</f>
        <v>0</v>
      </c>
      <c r="K106" s="27"/>
      <c r="L106" s="135"/>
      <c r="M106" s="6"/>
      <c r="N106" s="169"/>
      <c r="O106" s="170"/>
      <c r="P106" s="10"/>
    </row>
    <row r="107" spans="1:16" s="104" customFormat="1" ht="24.75" customHeight="1" x14ac:dyDescent="0.25">
      <c r="A107" s="97">
        <f>化仁國中!A25</f>
        <v>0</v>
      </c>
      <c r="B107" s="97">
        <f>化仁國中!B25</f>
        <v>0</v>
      </c>
      <c r="C107" s="97">
        <f>化仁國中!C25</f>
        <v>0</v>
      </c>
      <c r="D107" s="132" t="s">
        <v>14</v>
      </c>
      <c r="E107" s="29">
        <f>化仁國中!E25</f>
        <v>0</v>
      </c>
      <c r="F107" s="29">
        <f>化仁國中!F25</f>
        <v>0</v>
      </c>
      <c r="G107" s="29">
        <f>化仁國中!G25</f>
        <v>0</v>
      </c>
      <c r="H107" s="29">
        <f>化仁國中!H25</f>
        <v>0</v>
      </c>
      <c r="I107" s="29">
        <f>化仁國中!I25</f>
        <v>0</v>
      </c>
      <c r="J107" s="29">
        <f>化仁國中!J25</f>
        <v>0</v>
      </c>
      <c r="K107" s="27"/>
      <c r="L107" s="6"/>
      <c r="M107" s="6"/>
      <c r="N107" s="169"/>
      <c r="O107" s="170"/>
      <c r="P107" s="10"/>
    </row>
    <row r="108" spans="1:16" s="104" customFormat="1" ht="24.75" customHeight="1" x14ac:dyDescent="0.25">
      <c r="A108" s="97">
        <f>化仁國中!A26</f>
        <v>0</v>
      </c>
      <c r="B108" s="97">
        <f>化仁國中!B26</f>
        <v>0</v>
      </c>
      <c r="C108" s="97">
        <f>化仁國中!C26</f>
        <v>0</v>
      </c>
      <c r="D108" s="132" t="s">
        <v>12</v>
      </c>
      <c r="E108" s="29">
        <f>化仁國中!E26</f>
        <v>0</v>
      </c>
      <c r="F108" s="29">
        <f>化仁國中!F26</f>
        <v>0</v>
      </c>
      <c r="G108" s="29">
        <f>化仁國中!G26</f>
        <v>0</v>
      </c>
      <c r="H108" s="29">
        <f>化仁國中!H26</f>
        <v>0</v>
      </c>
      <c r="I108" s="29">
        <f>化仁國中!I26</f>
        <v>0</v>
      </c>
      <c r="J108" s="29">
        <f>化仁國中!J26</f>
        <v>0</v>
      </c>
      <c r="K108" s="27"/>
      <c r="L108" s="6"/>
      <c r="M108" s="6"/>
      <c r="N108" s="169"/>
      <c r="O108" s="170"/>
      <c r="P108" s="10"/>
    </row>
    <row r="109" spans="1:16" s="104" customFormat="1" ht="24.75" customHeight="1" x14ac:dyDescent="0.25">
      <c r="A109" s="97">
        <f>化仁國中!A27</f>
        <v>0</v>
      </c>
      <c r="B109" s="97">
        <f>化仁國中!B27</f>
        <v>0</v>
      </c>
      <c r="C109" s="97">
        <f>化仁國中!C27</f>
        <v>0</v>
      </c>
      <c r="D109" s="132" t="s">
        <v>13</v>
      </c>
      <c r="E109" s="29">
        <f>化仁國中!E27</f>
        <v>0</v>
      </c>
      <c r="F109" s="29">
        <f>化仁國中!F27</f>
        <v>0</v>
      </c>
      <c r="G109" s="29">
        <f>化仁國中!G27</f>
        <v>0</v>
      </c>
      <c r="H109" s="29">
        <f>化仁國中!H27</f>
        <v>0</v>
      </c>
      <c r="I109" s="29">
        <f>化仁國中!I27</f>
        <v>0</v>
      </c>
      <c r="J109" s="29">
        <f>化仁國中!J27</f>
        <v>0</v>
      </c>
      <c r="K109" s="27"/>
      <c r="L109" s="6"/>
      <c r="M109" s="6"/>
      <c r="N109" s="169"/>
      <c r="O109" s="170"/>
      <c r="P109" s="10"/>
    </row>
    <row r="110" spans="1:16" s="104" customFormat="1" ht="24.75" customHeight="1" x14ac:dyDescent="0.25">
      <c r="A110" s="97">
        <f>化仁國中!A28</f>
        <v>0</v>
      </c>
      <c r="B110" s="97">
        <f>化仁國中!B28</f>
        <v>0</v>
      </c>
      <c r="C110" s="97">
        <f>化仁國中!C28</f>
        <v>0</v>
      </c>
      <c r="D110" s="132" t="s">
        <v>52</v>
      </c>
      <c r="E110" s="29">
        <f>化仁國中!E28</f>
        <v>0</v>
      </c>
      <c r="F110" s="29">
        <f>化仁國中!F28</f>
        <v>0</v>
      </c>
      <c r="G110" s="29">
        <f>化仁國中!G28</f>
        <v>0</v>
      </c>
      <c r="H110" s="29">
        <f>化仁國中!H28</f>
        <v>0</v>
      </c>
      <c r="I110" s="29">
        <f>化仁國中!I28</f>
        <v>0</v>
      </c>
      <c r="J110" s="29">
        <f>化仁國中!J28</f>
        <v>0</v>
      </c>
      <c r="K110" s="27"/>
      <c r="L110" s="6"/>
      <c r="M110" s="6"/>
      <c r="N110" s="23"/>
      <c r="O110" s="24"/>
      <c r="P110" s="10"/>
    </row>
    <row r="111" spans="1:16" s="104" customFormat="1" ht="24.75" customHeight="1" x14ac:dyDescent="0.25">
      <c r="A111" s="97">
        <f>化仁國中!A29</f>
        <v>0</v>
      </c>
      <c r="B111" s="97">
        <f>化仁國中!B29</f>
        <v>0</v>
      </c>
      <c r="C111" s="97">
        <f>化仁國中!C29</f>
        <v>0</v>
      </c>
      <c r="D111" s="133" t="s">
        <v>15</v>
      </c>
      <c r="E111" s="29">
        <f>化仁國中!E29</f>
        <v>0</v>
      </c>
      <c r="F111" s="29">
        <f>化仁國中!F29</f>
        <v>0</v>
      </c>
      <c r="G111" s="29">
        <f>化仁國中!G29</f>
        <v>0</v>
      </c>
      <c r="H111" s="29">
        <f>化仁國中!H29</f>
        <v>0</v>
      </c>
      <c r="I111" s="29">
        <f>化仁國中!I29</f>
        <v>0</v>
      </c>
      <c r="J111" s="29">
        <f>化仁國中!J29</f>
        <v>0</v>
      </c>
      <c r="K111" s="27"/>
      <c r="L111" s="6"/>
      <c r="M111" s="6"/>
      <c r="N111" s="169"/>
      <c r="O111" s="170"/>
      <c r="P111" s="10"/>
    </row>
    <row r="112" spans="1:16" s="104" customFormat="1" ht="39.75" customHeight="1" x14ac:dyDescent="0.25">
      <c r="A112" s="97">
        <f>化仁國中!A30</f>
        <v>0</v>
      </c>
      <c r="B112" s="97">
        <f>化仁國中!B30</f>
        <v>0</v>
      </c>
      <c r="C112" s="97">
        <f>化仁國中!C30</f>
        <v>0</v>
      </c>
      <c r="D112" s="133" t="s">
        <v>11</v>
      </c>
      <c r="E112" s="29">
        <f>化仁國中!E30</f>
        <v>0</v>
      </c>
      <c r="F112" s="29">
        <f>化仁國中!F30</f>
        <v>0</v>
      </c>
      <c r="G112" s="29">
        <f>化仁國中!G30</f>
        <v>0</v>
      </c>
      <c r="H112" s="29">
        <f>化仁國中!H30</f>
        <v>0</v>
      </c>
      <c r="I112" s="29">
        <f>化仁國中!I30</f>
        <v>0</v>
      </c>
      <c r="J112" s="29">
        <f>化仁國中!J30</f>
        <v>0</v>
      </c>
      <c r="K112" s="27"/>
      <c r="L112" s="6"/>
      <c r="M112" s="6"/>
      <c r="N112" s="169"/>
      <c r="O112" s="170"/>
      <c r="P112" s="10"/>
    </row>
    <row r="113" spans="1:16" s="104" customFormat="1" ht="24" customHeight="1" x14ac:dyDescent="0.25">
      <c r="A113" s="97">
        <f>化仁國中!A31</f>
        <v>0</v>
      </c>
      <c r="B113" s="97">
        <f>化仁國中!B31</f>
        <v>0</v>
      </c>
      <c r="C113" s="97">
        <f>化仁國中!C31</f>
        <v>0</v>
      </c>
      <c r="D113" s="133" t="s">
        <v>24</v>
      </c>
      <c r="E113" s="29">
        <f>化仁國中!E31</f>
        <v>0</v>
      </c>
      <c r="F113" s="29">
        <f>化仁國中!F31</f>
        <v>0</v>
      </c>
      <c r="G113" s="29">
        <f>化仁國中!G31</f>
        <v>0</v>
      </c>
      <c r="H113" s="29">
        <f>化仁國中!H31</f>
        <v>0</v>
      </c>
      <c r="I113" s="29">
        <f>化仁國中!I31</f>
        <v>0</v>
      </c>
      <c r="J113" s="29">
        <f>化仁國中!J31</f>
        <v>0</v>
      </c>
      <c r="K113" s="27"/>
      <c r="L113" s="6"/>
      <c r="M113" s="6"/>
      <c r="N113" s="169"/>
      <c r="O113" s="170"/>
      <c r="P113" s="10"/>
    </row>
    <row r="114" spans="1:16" s="104" customFormat="1" ht="36" customHeight="1" x14ac:dyDescent="0.25">
      <c r="A114" s="97">
        <f>化仁國中!A32</f>
        <v>0</v>
      </c>
      <c r="B114" s="97">
        <f>化仁國中!B32</f>
        <v>0</v>
      </c>
      <c r="C114" s="97">
        <f>化仁國中!C32</f>
        <v>0</v>
      </c>
      <c r="D114" s="133" t="s">
        <v>16</v>
      </c>
      <c r="E114" s="29">
        <f>化仁國中!E32</f>
        <v>0</v>
      </c>
      <c r="F114" s="29">
        <f>化仁國中!F32</f>
        <v>0</v>
      </c>
      <c r="G114" s="29">
        <f>化仁國中!G32</f>
        <v>0</v>
      </c>
      <c r="H114" s="29">
        <f>化仁國中!H32</f>
        <v>0</v>
      </c>
      <c r="I114" s="29">
        <f>化仁國中!I32</f>
        <v>0</v>
      </c>
      <c r="J114" s="29">
        <f>化仁國中!J32</f>
        <v>0</v>
      </c>
      <c r="K114" s="27"/>
      <c r="L114" s="6"/>
      <c r="M114" s="6"/>
      <c r="N114" s="169"/>
      <c r="O114" s="170"/>
      <c r="P114" s="10"/>
    </row>
    <row r="115" spans="1:16" s="104" customFormat="1" ht="25.5" customHeight="1" x14ac:dyDescent="0.25">
      <c r="A115" s="81">
        <f>吉安國中!A23</f>
        <v>0</v>
      </c>
      <c r="B115" s="81">
        <f>吉安國中!B23</f>
        <v>0</v>
      </c>
      <c r="C115" s="81">
        <f>吉安國中!C23</f>
        <v>0</v>
      </c>
      <c r="D115" s="106" t="s">
        <v>35</v>
      </c>
      <c r="E115" s="29">
        <f>吉安國中!E24</f>
        <v>0</v>
      </c>
      <c r="F115" s="29">
        <f>吉安國中!F24</f>
        <v>0</v>
      </c>
      <c r="G115" s="29">
        <f>吉安國中!G24</f>
        <v>0</v>
      </c>
      <c r="H115" s="29">
        <f>吉安國中!H24</f>
        <v>0</v>
      </c>
      <c r="I115" s="29">
        <f>吉安國中!I24</f>
        <v>0</v>
      </c>
      <c r="J115" s="29">
        <f>吉安國中!J24</f>
        <v>0</v>
      </c>
      <c r="K115" s="27"/>
      <c r="L115" s="135"/>
      <c r="M115" s="6"/>
      <c r="N115" s="169"/>
      <c r="O115" s="170"/>
      <c r="P115" s="10"/>
    </row>
    <row r="116" spans="1:16" s="104" customFormat="1" ht="24.75" customHeight="1" x14ac:dyDescent="0.25">
      <c r="A116" s="97">
        <f>吉安國中!A25</f>
        <v>0</v>
      </c>
      <c r="B116" s="97">
        <f>吉安國中!B25</f>
        <v>0</v>
      </c>
      <c r="C116" s="97">
        <f>吉安國中!C25</f>
        <v>0</v>
      </c>
      <c r="D116" s="132" t="s">
        <v>14</v>
      </c>
      <c r="E116" s="29">
        <f>吉安國中!E25</f>
        <v>0</v>
      </c>
      <c r="F116" s="29">
        <f>吉安國中!F25</f>
        <v>0</v>
      </c>
      <c r="G116" s="29">
        <f>吉安國中!G25</f>
        <v>0</v>
      </c>
      <c r="H116" s="29">
        <f>吉安國中!H25</f>
        <v>0</v>
      </c>
      <c r="I116" s="29">
        <f>吉安國中!I25</f>
        <v>0</v>
      </c>
      <c r="J116" s="29">
        <f>吉安國中!J25</f>
        <v>0</v>
      </c>
      <c r="K116" s="27"/>
      <c r="L116" s="6"/>
      <c r="M116" s="6"/>
      <c r="N116" s="169"/>
      <c r="O116" s="170"/>
      <c r="P116" s="10"/>
    </row>
    <row r="117" spans="1:16" s="104" customFormat="1" ht="24.75" customHeight="1" x14ac:dyDescent="0.25">
      <c r="A117" s="97">
        <f>吉安國中!A26</f>
        <v>0</v>
      </c>
      <c r="B117" s="97">
        <f>吉安國中!B26</f>
        <v>0</v>
      </c>
      <c r="C117" s="97">
        <f>吉安國中!C26</f>
        <v>0</v>
      </c>
      <c r="D117" s="132" t="s">
        <v>12</v>
      </c>
      <c r="E117" s="29">
        <f>吉安國中!E26</f>
        <v>0</v>
      </c>
      <c r="F117" s="29">
        <f>吉安國中!F26</f>
        <v>0</v>
      </c>
      <c r="G117" s="29">
        <f>吉安國中!G26</f>
        <v>0</v>
      </c>
      <c r="H117" s="29">
        <f>吉安國中!H26</f>
        <v>0</v>
      </c>
      <c r="I117" s="29">
        <f>吉安國中!I26</f>
        <v>0</v>
      </c>
      <c r="J117" s="29">
        <f>吉安國中!J26</f>
        <v>0</v>
      </c>
      <c r="K117" s="27"/>
      <c r="L117" s="6"/>
      <c r="M117" s="6"/>
      <c r="N117" s="169"/>
      <c r="O117" s="170"/>
      <c r="P117" s="10"/>
    </row>
    <row r="118" spans="1:16" s="104" customFormat="1" ht="24.75" customHeight="1" x14ac:dyDescent="0.25">
      <c r="A118" s="97">
        <f>吉安國中!A27</f>
        <v>0</v>
      </c>
      <c r="B118" s="97">
        <f>吉安國中!B27</f>
        <v>0</v>
      </c>
      <c r="C118" s="97">
        <f>吉安國中!C27</f>
        <v>0</v>
      </c>
      <c r="D118" s="132" t="s">
        <v>13</v>
      </c>
      <c r="E118" s="29">
        <f>吉安國中!E27</f>
        <v>0</v>
      </c>
      <c r="F118" s="29">
        <f>吉安國中!F27</f>
        <v>0</v>
      </c>
      <c r="G118" s="29">
        <f>吉安國中!G27</f>
        <v>0</v>
      </c>
      <c r="H118" s="29">
        <f>吉安國中!H27</f>
        <v>0</v>
      </c>
      <c r="I118" s="29">
        <f>吉安國中!I27</f>
        <v>0</v>
      </c>
      <c r="J118" s="29">
        <f>吉安國中!J27</f>
        <v>0</v>
      </c>
      <c r="K118" s="27"/>
      <c r="L118" s="6"/>
      <c r="M118" s="6"/>
      <c r="N118" s="169"/>
      <c r="O118" s="170"/>
      <c r="P118" s="10"/>
    </row>
    <row r="119" spans="1:16" s="104" customFormat="1" ht="24.75" customHeight="1" x14ac:dyDescent="0.25">
      <c r="A119" s="97">
        <f>吉安國中!A28</f>
        <v>0</v>
      </c>
      <c r="B119" s="97">
        <f>吉安國中!B28</f>
        <v>0</v>
      </c>
      <c r="C119" s="97">
        <f>吉安國中!C28</f>
        <v>0</v>
      </c>
      <c r="D119" s="132" t="s">
        <v>52</v>
      </c>
      <c r="E119" s="29">
        <f>吉安國中!E28</f>
        <v>0</v>
      </c>
      <c r="F119" s="29">
        <f>吉安國中!F28</f>
        <v>0</v>
      </c>
      <c r="G119" s="29">
        <f>吉安國中!G28</f>
        <v>0</v>
      </c>
      <c r="H119" s="29">
        <f>吉安國中!H28</f>
        <v>0</v>
      </c>
      <c r="I119" s="29">
        <f>吉安國中!I28</f>
        <v>0</v>
      </c>
      <c r="J119" s="29">
        <f>吉安國中!J28</f>
        <v>0</v>
      </c>
      <c r="K119" s="27"/>
      <c r="L119" s="6"/>
      <c r="M119" s="6"/>
      <c r="N119" s="23"/>
      <c r="O119" s="24"/>
      <c r="P119" s="10"/>
    </row>
    <row r="120" spans="1:16" s="104" customFormat="1" ht="24.75" customHeight="1" x14ac:dyDescent="0.25">
      <c r="A120" s="97">
        <f>吉安國中!A29</f>
        <v>0</v>
      </c>
      <c r="B120" s="97">
        <f>吉安國中!B29</f>
        <v>0</v>
      </c>
      <c r="C120" s="97">
        <f>吉安國中!C29</f>
        <v>0</v>
      </c>
      <c r="D120" s="133" t="s">
        <v>15</v>
      </c>
      <c r="E120" s="29">
        <f>吉安國中!E29</f>
        <v>0</v>
      </c>
      <c r="F120" s="29">
        <f>吉安國中!F29</f>
        <v>0</v>
      </c>
      <c r="G120" s="29">
        <f>吉安國中!G29</f>
        <v>0</v>
      </c>
      <c r="H120" s="29">
        <f>吉安國中!H29</f>
        <v>0</v>
      </c>
      <c r="I120" s="29">
        <f>吉安國中!I29</f>
        <v>0</v>
      </c>
      <c r="J120" s="29">
        <f>吉安國中!J29</f>
        <v>0</v>
      </c>
      <c r="K120" s="27"/>
      <c r="L120" s="6"/>
      <c r="M120" s="6"/>
      <c r="N120" s="169"/>
      <c r="O120" s="170"/>
      <c r="P120" s="10"/>
    </row>
    <row r="121" spans="1:16" s="104" customFormat="1" ht="40.5" customHeight="1" x14ac:dyDescent="0.25">
      <c r="A121" s="97">
        <f>吉安國中!A30</f>
        <v>0</v>
      </c>
      <c r="B121" s="97">
        <f>吉安國中!B30</f>
        <v>0</v>
      </c>
      <c r="C121" s="97">
        <f>吉安國中!C30</f>
        <v>0</v>
      </c>
      <c r="D121" s="133" t="s">
        <v>11</v>
      </c>
      <c r="E121" s="29">
        <f>吉安國中!E30</f>
        <v>0</v>
      </c>
      <c r="F121" s="29">
        <f>吉安國中!F30</f>
        <v>0</v>
      </c>
      <c r="G121" s="29">
        <f>吉安國中!G30</f>
        <v>0</v>
      </c>
      <c r="H121" s="29">
        <f>吉安國中!H30</f>
        <v>0</v>
      </c>
      <c r="I121" s="29">
        <f>吉安國中!I30</f>
        <v>0</v>
      </c>
      <c r="J121" s="29">
        <f>吉安國中!J30</f>
        <v>0</v>
      </c>
      <c r="K121" s="27"/>
      <c r="L121" s="6"/>
      <c r="M121" s="6"/>
      <c r="N121" s="169"/>
      <c r="O121" s="170"/>
      <c r="P121" s="10"/>
    </row>
    <row r="122" spans="1:16" s="104" customFormat="1" ht="24" customHeight="1" x14ac:dyDescent="0.25">
      <c r="A122" s="97">
        <f>吉安國中!A31</f>
        <v>0</v>
      </c>
      <c r="B122" s="97">
        <f>吉安國中!B31</f>
        <v>0</v>
      </c>
      <c r="C122" s="97">
        <f>吉安國中!C31</f>
        <v>0</v>
      </c>
      <c r="D122" s="133" t="s">
        <v>24</v>
      </c>
      <c r="E122" s="29">
        <f>吉安國中!E31</f>
        <v>0</v>
      </c>
      <c r="F122" s="29">
        <f>吉安國中!F31</f>
        <v>0</v>
      </c>
      <c r="G122" s="29">
        <f>吉安國中!G31</f>
        <v>0</v>
      </c>
      <c r="H122" s="29">
        <f>吉安國中!H31</f>
        <v>0</v>
      </c>
      <c r="I122" s="29">
        <f>吉安國中!I31</f>
        <v>0</v>
      </c>
      <c r="J122" s="29">
        <f>吉安國中!J31</f>
        <v>0</v>
      </c>
      <c r="K122" s="27"/>
      <c r="L122" s="6"/>
      <c r="M122" s="6"/>
      <c r="N122" s="169"/>
      <c r="O122" s="170"/>
      <c r="P122" s="10"/>
    </row>
    <row r="123" spans="1:16" s="104" customFormat="1" ht="36" customHeight="1" x14ac:dyDescent="0.25">
      <c r="A123" s="97">
        <f>吉安國中!A32</f>
        <v>0</v>
      </c>
      <c r="B123" s="97">
        <f>吉安國中!B32</f>
        <v>0</v>
      </c>
      <c r="C123" s="97">
        <f>吉安國中!C32</f>
        <v>0</v>
      </c>
      <c r="D123" s="133" t="s">
        <v>16</v>
      </c>
      <c r="E123" s="29">
        <f>吉安國中!E32</f>
        <v>0</v>
      </c>
      <c r="F123" s="29">
        <f>吉安國中!F32</f>
        <v>0</v>
      </c>
      <c r="G123" s="29">
        <f>吉安國中!G32</f>
        <v>0</v>
      </c>
      <c r="H123" s="29">
        <f>吉安國中!H32</f>
        <v>0</v>
      </c>
      <c r="I123" s="29">
        <f>吉安國中!I32</f>
        <v>0</v>
      </c>
      <c r="J123" s="29">
        <f>吉安國中!J32</f>
        <v>0</v>
      </c>
      <c r="K123" s="27"/>
      <c r="L123" s="6"/>
      <c r="M123" s="6"/>
      <c r="N123" s="169"/>
      <c r="O123" s="170"/>
      <c r="P123" s="10"/>
    </row>
    <row r="124" spans="1:16" s="104" customFormat="1" ht="25.5" customHeight="1" x14ac:dyDescent="0.25">
      <c r="A124" s="81">
        <f>平和國中!A23</f>
        <v>0</v>
      </c>
      <c r="B124" s="81">
        <f>平和國中!B23</f>
        <v>0</v>
      </c>
      <c r="C124" s="81">
        <f>平和國中!C23</f>
        <v>0</v>
      </c>
      <c r="D124" s="106" t="s">
        <v>36</v>
      </c>
      <c r="E124" s="29">
        <f>平和國中!E24</f>
        <v>0</v>
      </c>
      <c r="F124" s="29">
        <f>平和國中!F24</f>
        <v>0</v>
      </c>
      <c r="G124" s="29">
        <f>平和國中!G24</f>
        <v>0</v>
      </c>
      <c r="H124" s="29">
        <f>平和國中!H24</f>
        <v>0</v>
      </c>
      <c r="I124" s="29">
        <f>平和國中!I24</f>
        <v>0</v>
      </c>
      <c r="J124" s="29">
        <f>平和國中!J24</f>
        <v>0</v>
      </c>
      <c r="K124" s="27"/>
      <c r="L124" s="135"/>
      <c r="M124" s="6"/>
      <c r="N124" s="169"/>
      <c r="O124" s="170"/>
      <c r="P124" s="10"/>
    </row>
    <row r="125" spans="1:16" s="104" customFormat="1" ht="24.75" customHeight="1" x14ac:dyDescent="0.25">
      <c r="A125" s="97">
        <f>平和國中!A25</f>
        <v>0</v>
      </c>
      <c r="B125" s="97">
        <f>平和國中!B25</f>
        <v>0</v>
      </c>
      <c r="C125" s="97">
        <f>平和國中!C25</f>
        <v>0</v>
      </c>
      <c r="D125" s="132" t="s">
        <v>14</v>
      </c>
      <c r="E125" s="29">
        <f>平和國中!E25</f>
        <v>0</v>
      </c>
      <c r="F125" s="29">
        <f>平和國中!F25</f>
        <v>0</v>
      </c>
      <c r="G125" s="29">
        <f>平和國中!G25</f>
        <v>0</v>
      </c>
      <c r="H125" s="29">
        <f>平和國中!H25</f>
        <v>0</v>
      </c>
      <c r="I125" s="29">
        <f>平和國中!I25</f>
        <v>0</v>
      </c>
      <c r="J125" s="29">
        <f>平和國中!J25</f>
        <v>0</v>
      </c>
      <c r="K125" s="27"/>
      <c r="L125" s="6"/>
      <c r="M125" s="6"/>
      <c r="N125" s="169"/>
      <c r="O125" s="170"/>
      <c r="P125" s="10"/>
    </row>
    <row r="126" spans="1:16" s="104" customFormat="1" ht="24.75" customHeight="1" x14ac:dyDescent="0.25">
      <c r="A126" s="97">
        <f>平和國中!A26</f>
        <v>0</v>
      </c>
      <c r="B126" s="97">
        <f>平和國中!B26</f>
        <v>0</v>
      </c>
      <c r="C126" s="97">
        <f>平和國中!C26</f>
        <v>0</v>
      </c>
      <c r="D126" s="132" t="s">
        <v>12</v>
      </c>
      <c r="E126" s="29">
        <f>平和國中!E26</f>
        <v>0</v>
      </c>
      <c r="F126" s="29">
        <f>平和國中!F26</f>
        <v>0</v>
      </c>
      <c r="G126" s="29">
        <f>平和國中!G26</f>
        <v>0</v>
      </c>
      <c r="H126" s="29">
        <f>平和國中!H26</f>
        <v>0</v>
      </c>
      <c r="I126" s="29">
        <f>平和國中!I26</f>
        <v>0</v>
      </c>
      <c r="J126" s="29">
        <f>平和國中!J26</f>
        <v>0</v>
      </c>
      <c r="K126" s="27"/>
      <c r="L126" s="6"/>
      <c r="M126" s="6"/>
      <c r="N126" s="169"/>
      <c r="O126" s="170"/>
      <c r="P126" s="10"/>
    </row>
    <row r="127" spans="1:16" s="104" customFormat="1" ht="24.75" customHeight="1" x14ac:dyDescent="0.25">
      <c r="A127" s="97">
        <f>平和國中!A27</f>
        <v>0</v>
      </c>
      <c r="B127" s="97">
        <f>平和國中!B27</f>
        <v>0</v>
      </c>
      <c r="C127" s="97">
        <f>平和國中!C27</f>
        <v>0</v>
      </c>
      <c r="D127" s="132" t="s">
        <v>13</v>
      </c>
      <c r="E127" s="29">
        <f>平和國中!E27</f>
        <v>0</v>
      </c>
      <c r="F127" s="29">
        <f>平和國中!F27</f>
        <v>0</v>
      </c>
      <c r="G127" s="29">
        <f>平和國中!G27</f>
        <v>0</v>
      </c>
      <c r="H127" s="29">
        <f>平和國中!H27</f>
        <v>0</v>
      </c>
      <c r="I127" s="29">
        <f>平和國中!I27</f>
        <v>0</v>
      </c>
      <c r="J127" s="29">
        <f>平和國中!J27</f>
        <v>0</v>
      </c>
      <c r="K127" s="27"/>
      <c r="L127" s="6"/>
      <c r="M127" s="6"/>
      <c r="N127" s="169"/>
      <c r="O127" s="170"/>
      <c r="P127" s="10"/>
    </row>
    <row r="128" spans="1:16" s="104" customFormat="1" ht="24.75" customHeight="1" x14ac:dyDescent="0.25">
      <c r="A128" s="97">
        <f>平和國中!A28</f>
        <v>0</v>
      </c>
      <c r="B128" s="97">
        <f>平和國中!B28</f>
        <v>0</v>
      </c>
      <c r="C128" s="97">
        <f>平和國中!C28</f>
        <v>0</v>
      </c>
      <c r="D128" s="132" t="s">
        <v>52</v>
      </c>
      <c r="E128" s="29">
        <f>平和國中!E28</f>
        <v>0</v>
      </c>
      <c r="F128" s="29">
        <f>平和國中!F28</f>
        <v>0</v>
      </c>
      <c r="G128" s="29">
        <f>平和國中!G28</f>
        <v>0</v>
      </c>
      <c r="H128" s="29">
        <f>平和國中!H28</f>
        <v>0</v>
      </c>
      <c r="I128" s="29">
        <f>平和國中!I28</f>
        <v>0</v>
      </c>
      <c r="J128" s="29">
        <f>平和國中!J28</f>
        <v>0</v>
      </c>
      <c r="K128" s="27"/>
      <c r="L128" s="6"/>
      <c r="M128" s="6"/>
      <c r="N128" s="23"/>
      <c r="O128" s="24"/>
      <c r="P128" s="10"/>
    </row>
    <row r="129" spans="1:16" s="104" customFormat="1" ht="24.75" customHeight="1" x14ac:dyDescent="0.25">
      <c r="A129" s="97">
        <f>平和國中!A29</f>
        <v>0</v>
      </c>
      <c r="B129" s="97">
        <f>平和國中!B29</f>
        <v>0</v>
      </c>
      <c r="C129" s="97">
        <f>平和國中!C29</f>
        <v>0</v>
      </c>
      <c r="D129" s="133" t="s">
        <v>15</v>
      </c>
      <c r="E129" s="29">
        <f>平和國中!E29</f>
        <v>0</v>
      </c>
      <c r="F129" s="29">
        <f>平和國中!F29</f>
        <v>0</v>
      </c>
      <c r="G129" s="29">
        <f>平和國中!G29</f>
        <v>0</v>
      </c>
      <c r="H129" s="29">
        <f>平和國中!H29</f>
        <v>0</v>
      </c>
      <c r="I129" s="29">
        <f>平和國中!I29</f>
        <v>0</v>
      </c>
      <c r="J129" s="29">
        <f>平和國中!J29</f>
        <v>0</v>
      </c>
      <c r="K129" s="27"/>
      <c r="L129" s="6"/>
      <c r="M129" s="6"/>
      <c r="N129" s="169"/>
      <c r="O129" s="170"/>
      <c r="P129" s="10"/>
    </row>
    <row r="130" spans="1:16" s="104" customFormat="1" ht="40.5" customHeight="1" x14ac:dyDescent="0.25">
      <c r="A130" s="97">
        <f>平和國中!A30</f>
        <v>0</v>
      </c>
      <c r="B130" s="97">
        <f>平和國中!B30</f>
        <v>0</v>
      </c>
      <c r="C130" s="97">
        <f>平和國中!C30</f>
        <v>0</v>
      </c>
      <c r="D130" s="133" t="s">
        <v>11</v>
      </c>
      <c r="E130" s="29">
        <f>平和國中!E30</f>
        <v>0</v>
      </c>
      <c r="F130" s="29">
        <f>平和國中!F30</f>
        <v>0</v>
      </c>
      <c r="G130" s="29">
        <f>平和國中!G30</f>
        <v>0</v>
      </c>
      <c r="H130" s="29">
        <f>平和國中!H30</f>
        <v>0</v>
      </c>
      <c r="I130" s="29">
        <f>平和國中!I30</f>
        <v>0</v>
      </c>
      <c r="J130" s="29">
        <f>平和國中!J30</f>
        <v>0</v>
      </c>
      <c r="K130" s="27"/>
      <c r="L130" s="6"/>
      <c r="M130" s="6"/>
      <c r="N130" s="169"/>
      <c r="O130" s="170"/>
      <c r="P130" s="10"/>
    </row>
    <row r="131" spans="1:16" s="104" customFormat="1" ht="24" customHeight="1" x14ac:dyDescent="0.25">
      <c r="A131" s="97">
        <f>平和國中!A31</f>
        <v>0</v>
      </c>
      <c r="B131" s="97">
        <f>平和國中!B31</f>
        <v>0</v>
      </c>
      <c r="C131" s="97">
        <f>平和國中!C31</f>
        <v>0</v>
      </c>
      <c r="D131" s="133" t="s">
        <v>24</v>
      </c>
      <c r="E131" s="29">
        <f>平和國中!E31</f>
        <v>0</v>
      </c>
      <c r="F131" s="29">
        <f>平和國中!F31</f>
        <v>0</v>
      </c>
      <c r="G131" s="29">
        <f>平和國中!G31</f>
        <v>0</v>
      </c>
      <c r="H131" s="29">
        <f>平和國中!H31</f>
        <v>0</v>
      </c>
      <c r="I131" s="29">
        <f>平和國中!I31</f>
        <v>0</v>
      </c>
      <c r="J131" s="29">
        <f>平和國中!J31</f>
        <v>0</v>
      </c>
      <c r="K131" s="27"/>
      <c r="L131" s="6"/>
      <c r="M131" s="6"/>
      <c r="N131" s="169"/>
      <c r="O131" s="170"/>
      <c r="P131" s="10"/>
    </row>
    <row r="132" spans="1:16" s="104" customFormat="1" ht="36" customHeight="1" x14ac:dyDescent="0.25">
      <c r="A132" s="97">
        <f>平和國中!A32</f>
        <v>0</v>
      </c>
      <c r="B132" s="97">
        <f>平和國中!B32</f>
        <v>0</v>
      </c>
      <c r="C132" s="97">
        <f>平和國中!C32</f>
        <v>0</v>
      </c>
      <c r="D132" s="133" t="s">
        <v>16</v>
      </c>
      <c r="E132" s="29">
        <f>平和國中!E32</f>
        <v>0</v>
      </c>
      <c r="F132" s="29">
        <f>平和國中!F32</f>
        <v>0</v>
      </c>
      <c r="G132" s="29">
        <f>平和國中!G32</f>
        <v>0</v>
      </c>
      <c r="H132" s="29">
        <f>平和國中!H32</f>
        <v>0</v>
      </c>
      <c r="I132" s="29">
        <f>平和國中!I32</f>
        <v>0</v>
      </c>
      <c r="J132" s="29">
        <f>平和國中!J32</f>
        <v>0</v>
      </c>
      <c r="K132" s="27"/>
      <c r="L132" s="6"/>
      <c r="M132" s="6"/>
      <c r="N132" s="169"/>
      <c r="O132" s="170"/>
      <c r="P132" s="10"/>
    </row>
    <row r="133" spans="1:16" s="104" customFormat="1" ht="25.5" customHeight="1" x14ac:dyDescent="0.25">
      <c r="A133" s="81">
        <f>壽豐國中!A23</f>
        <v>0</v>
      </c>
      <c r="B133" s="81">
        <f>壽豐國中!B23</f>
        <v>0</v>
      </c>
      <c r="C133" s="81">
        <f>壽豐國中!C23</f>
        <v>0</v>
      </c>
      <c r="D133" s="106" t="s">
        <v>37</v>
      </c>
      <c r="E133" s="29">
        <f>壽豐國中!E24</f>
        <v>0</v>
      </c>
      <c r="F133" s="29">
        <f>壽豐國中!F24</f>
        <v>0</v>
      </c>
      <c r="G133" s="29">
        <f>壽豐國中!G24</f>
        <v>0</v>
      </c>
      <c r="H133" s="29">
        <f>壽豐國中!H24</f>
        <v>0</v>
      </c>
      <c r="I133" s="29">
        <f>壽豐國中!I24</f>
        <v>0</v>
      </c>
      <c r="J133" s="29">
        <f>壽豐國中!J24</f>
        <v>0</v>
      </c>
      <c r="K133" s="27"/>
      <c r="L133" s="135"/>
      <c r="M133" s="6"/>
      <c r="N133" s="169"/>
      <c r="O133" s="170"/>
      <c r="P133" s="10"/>
    </row>
    <row r="134" spans="1:16" s="104" customFormat="1" ht="24.75" customHeight="1" x14ac:dyDescent="0.25">
      <c r="A134" s="97">
        <f>壽豐國中!A25</f>
        <v>0</v>
      </c>
      <c r="B134" s="97">
        <f>壽豐國中!B25</f>
        <v>0</v>
      </c>
      <c r="C134" s="97">
        <f>壽豐國中!C25</f>
        <v>0</v>
      </c>
      <c r="D134" s="132" t="s">
        <v>14</v>
      </c>
      <c r="E134" s="29">
        <f>壽豐國中!E25</f>
        <v>0</v>
      </c>
      <c r="F134" s="29">
        <f>壽豐國中!F25</f>
        <v>0</v>
      </c>
      <c r="G134" s="29">
        <f>壽豐國中!G25</f>
        <v>0</v>
      </c>
      <c r="H134" s="29">
        <f>壽豐國中!H25</f>
        <v>0</v>
      </c>
      <c r="I134" s="29">
        <f>壽豐國中!I25</f>
        <v>0</v>
      </c>
      <c r="J134" s="29">
        <f>壽豐國中!J25</f>
        <v>0</v>
      </c>
      <c r="K134" s="27"/>
      <c r="L134" s="6"/>
      <c r="M134" s="6"/>
      <c r="N134" s="169"/>
      <c r="O134" s="170"/>
      <c r="P134" s="10"/>
    </row>
    <row r="135" spans="1:16" s="104" customFormat="1" ht="24.75" customHeight="1" x14ac:dyDescent="0.25">
      <c r="A135" s="97">
        <f>壽豐國中!A26</f>
        <v>0</v>
      </c>
      <c r="B135" s="97">
        <f>壽豐國中!B26</f>
        <v>0</v>
      </c>
      <c r="C135" s="97">
        <f>壽豐國中!C26</f>
        <v>0</v>
      </c>
      <c r="D135" s="132" t="s">
        <v>12</v>
      </c>
      <c r="E135" s="29">
        <f>壽豐國中!E26</f>
        <v>0</v>
      </c>
      <c r="F135" s="29">
        <f>壽豐國中!F26</f>
        <v>0</v>
      </c>
      <c r="G135" s="29">
        <f>壽豐國中!G26</f>
        <v>0</v>
      </c>
      <c r="H135" s="29">
        <f>壽豐國中!H26</f>
        <v>0</v>
      </c>
      <c r="I135" s="29">
        <f>壽豐國中!I26</f>
        <v>0</v>
      </c>
      <c r="J135" s="29">
        <f>壽豐國中!J26</f>
        <v>0</v>
      </c>
      <c r="K135" s="27"/>
      <c r="L135" s="6"/>
      <c r="M135" s="6"/>
      <c r="N135" s="169"/>
      <c r="O135" s="170"/>
      <c r="P135" s="10"/>
    </row>
    <row r="136" spans="1:16" s="104" customFormat="1" ht="24.75" customHeight="1" x14ac:dyDescent="0.25">
      <c r="A136" s="97">
        <f>壽豐國中!A27</f>
        <v>0</v>
      </c>
      <c r="B136" s="97">
        <f>壽豐國中!B27</f>
        <v>0</v>
      </c>
      <c r="C136" s="97">
        <f>壽豐國中!C27</f>
        <v>0</v>
      </c>
      <c r="D136" s="132" t="s">
        <v>13</v>
      </c>
      <c r="E136" s="29">
        <f>壽豐國中!E27</f>
        <v>0</v>
      </c>
      <c r="F136" s="29">
        <f>壽豐國中!F27</f>
        <v>0</v>
      </c>
      <c r="G136" s="29">
        <f>壽豐國中!G27</f>
        <v>0</v>
      </c>
      <c r="H136" s="29">
        <f>壽豐國中!H27</f>
        <v>0</v>
      </c>
      <c r="I136" s="29">
        <f>壽豐國中!I27</f>
        <v>0</v>
      </c>
      <c r="J136" s="29">
        <f>壽豐國中!J27</f>
        <v>0</v>
      </c>
      <c r="K136" s="27"/>
      <c r="L136" s="6"/>
      <c r="M136" s="6"/>
      <c r="N136" s="169"/>
      <c r="O136" s="170"/>
      <c r="P136" s="10"/>
    </row>
    <row r="137" spans="1:16" s="104" customFormat="1" ht="24.75" customHeight="1" x14ac:dyDescent="0.25">
      <c r="A137" s="97">
        <f>壽豐國中!A28</f>
        <v>0</v>
      </c>
      <c r="B137" s="97">
        <f>壽豐國中!B28</f>
        <v>0</v>
      </c>
      <c r="C137" s="97">
        <f>壽豐國中!C28</f>
        <v>0</v>
      </c>
      <c r="D137" s="132" t="s">
        <v>52</v>
      </c>
      <c r="E137" s="29">
        <f>壽豐國中!E28</f>
        <v>0</v>
      </c>
      <c r="F137" s="29">
        <f>壽豐國中!F28</f>
        <v>0</v>
      </c>
      <c r="G137" s="29">
        <f>壽豐國中!G28</f>
        <v>0</v>
      </c>
      <c r="H137" s="29">
        <f>壽豐國中!H28</f>
        <v>0</v>
      </c>
      <c r="I137" s="29">
        <f>壽豐國中!I28</f>
        <v>0</v>
      </c>
      <c r="J137" s="29">
        <f>壽豐國中!J28</f>
        <v>0</v>
      </c>
      <c r="K137" s="27"/>
      <c r="L137" s="6"/>
      <c r="M137" s="6"/>
      <c r="N137" s="23"/>
      <c r="O137" s="24"/>
      <c r="P137" s="10"/>
    </row>
    <row r="138" spans="1:16" s="104" customFormat="1" ht="24.75" customHeight="1" x14ac:dyDescent="0.25">
      <c r="A138" s="97">
        <f>壽豐國中!A29</f>
        <v>0</v>
      </c>
      <c r="B138" s="97">
        <f>壽豐國中!B29</f>
        <v>0</v>
      </c>
      <c r="C138" s="97">
        <f>壽豐國中!C29</f>
        <v>0</v>
      </c>
      <c r="D138" s="133" t="s">
        <v>15</v>
      </c>
      <c r="E138" s="29">
        <f>壽豐國中!E29</f>
        <v>0</v>
      </c>
      <c r="F138" s="29">
        <f>壽豐國中!F29</f>
        <v>0</v>
      </c>
      <c r="G138" s="29">
        <f>壽豐國中!G29</f>
        <v>0</v>
      </c>
      <c r="H138" s="29">
        <f>壽豐國中!H29</f>
        <v>0</v>
      </c>
      <c r="I138" s="29">
        <f>壽豐國中!I29</f>
        <v>0</v>
      </c>
      <c r="J138" s="29">
        <f>壽豐國中!J29</f>
        <v>0</v>
      </c>
      <c r="K138" s="27"/>
      <c r="L138" s="6"/>
      <c r="M138" s="6"/>
      <c r="N138" s="169"/>
      <c r="O138" s="170"/>
      <c r="P138" s="10"/>
    </row>
    <row r="139" spans="1:16" s="104" customFormat="1" ht="39.75" customHeight="1" x14ac:dyDescent="0.25">
      <c r="A139" s="97">
        <f>壽豐國中!A30</f>
        <v>0</v>
      </c>
      <c r="B139" s="97">
        <f>壽豐國中!B30</f>
        <v>0</v>
      </c>
      <c r="C139" s="97">
        <f>壽豐國中!C30</f>
        <v>0</v>
      </c>
      <c r="D139" s="133" t="s">
        <v>11</v>
      </c>
      <c r="E139" s="29">
        <f>壽豐國中!E30</f>
        <v>0</v>
      </c>
      <c r="F139" s="29">
        <f>壽豐國中!F30</f>
        <v>0</v>
      </c>
      <c r="G139" s="29">
        <f>壽豐國中!G30</f>
        <v>0</v>
      </c>
      <c r="H139" s="29">
        <f>壽豐國中!H30</f>
        <v>0</v>
      </c>
      <c r="I139" s="29">
        <f>壽豐國中!I30</f>
        <v>0</v>
      </c>
      <c r="J139" s="29">
        <f>壽豐國中!J30</f>
        <v>0</v>
      </c>
      <c r="K139" s="27"/>
      <c r="L139" s="6"/>
      <c r="M139" s="6"/>
      <c r="N139" s="169"/>
      <c r="O139" s="170"/>
      <c r="P139" s="10"/>
    </row>
    <row r="140" spans="1:16" s="104" customFormat="1" ht="24" customHeight="1" x14ac:dyDescent="0.25">
      <c r="A140" s="97">
        <f>壽豐國中!A31</f>
        <v>0</v>
      </c>
      <c r="B140" s="97">
        <f>壽豐國中!B31</f>
        <v>0</v>
      </c>
      <c r="C140" s="97">
        <f>壽豐國中!C31</f>
        <v>0</v>
      </c>
      <c r="D140" s="133" t="s">
        <v>24</v>
      </c>
      <c r="E140" s="29">
        <f>壽豐國中!E31</f>
        <v>0</v>
      </c>
      <c r="F140" s="29">
        <f>壽豐國中!F31</f>
        <v>0</v>
      </c>
      <c r="G140" s="29">
        <f>壽豐國中!G31</f>
        <v>0</v>
      </c>
      <c r="H140" s="29">
        <f>壽豐國中!H31</f>
        <v>0</v>
      </c>
      <c r="I140" s="29">
        <f>壽豐國中!I31</f>
        <v>0</v>
      </c>
      <c r="J140" s="29">
        <f>壽豐國中!J31</f>
        <v>0</v>
      </c>
      <c r="K140" s="27"/>
      <c r="L140" s="6"/>
      <c r="M140" s="6"/>
      <c r="N140" s="169"/>
      <c r="O140" s="170"/>
      <c r="P140" s="10"/>
    </row>
    <row r="141" spans="1:16" s="104" customFormat="1" ht="36" customHeight="1" x14ac:dyDescent="0.25">
      <c r="A141" s="97">
        <f>壽豐國中!A32</f>
        <v>0</v>
      </c>
      <c r="B141" s="97">
        <f>壽豐國中!B32</f>
        <v>0</v>
      </c>
      <c r="C141" s="97">
        <f>壽豐國中!C32</f>
        <v>0</v>
      </c>
      <c r="D141" s="133" t="s">
        <v>16</v>
      </c>
      <c r="E141" s="29">
        <f>壽豐國中!E32</f>
        <v>0</v>
      </c>
      <c r="F141" s="29">
        <f>壽豐國中!F32</f>
        <v>0</v>
      </c>
      <c r="G141" s="29">
        <f>壽豐國中!G32</f>
        <v>0</v>
      </c>
      <c r="H141" s="29">
        <f>壽豐國中!H32</f>
        <v>0</v>
      </c>
      <c r="I141" s="29">
        <f>壽豐國中!I32</f>
        <v>0</v>
      </c>
      <c r="J141" s="29">
        <f>壽豐國中!J32</f>
        <v>0</v>
      </c>
      <c r="K141" s="27"/>
      <c r="L141" s="6"/>
      <c r="M141" s="6"/>
      <c r="N141" s="169"/>
      <c r="O141" s="170"/>
      <c r="P141" s="10"/>
    </row>
    <row r="142" spans="1:16" s="104" customFormat="1" ht="25.5" customHeight="1" x14ac:dyDescent="0.25">
      <c r="A142" s="81">
        <f>鳳林國中!A23</f>
        <v>0</v>
      </c>
      <c r="B142" s="81">
        <f>鳳林國中!B23</f>
        <v>0</v>
      </c>
      <c r="C142" s="81">
        <f>鳳林國中!C23</f>
        <v>0</v>
      </c>
      <c r="D142" s="106" t="s">
        <v>38</v>
      </c>
      <c r="E142" s="29">
        <f>鳳林國中!E24</f>
        <v>0</v>
      </c>
      <c r="F142" s="29">
        <f>鳳林國中!F24</f>
        <v>0</v>
      </c>
      <c r="G142" s="29">
        <f>鳳林國中!G24</f>
        <v>0</v>
      </c>
      <c r="H142" s="29">
        <f>鳳林國中!H24</f>
        <v>0</v>
      </c>
      <c r="I142" s="29">
        <f>鳳林國中!I24</f>
        <v>0</v>
      </c>
      <c r="J142" s="29">
        <f>鳳林國中!J24</f>
        <v>0</v>
      </c>
      <c r="K142" s="27"/>
      <c r="L142" s="135"/>
      <c r="M142" s="6"/>
      <c r="N142" s="169"/>
      <c r="O142" s="170"/>
      <c r="P142" s="10"/>
    </row>
    <row r="143" spans="1:16" s="104" customFormat="1" ht="24.75" customHeight="1" x14ac:dyDescent="0.25">
      <c r="A143" s="97">
        <f>鳳林國中!A25</f>
        <v>0</v>
      </c>
      <c r="B143" s="97">
        <f>鳳林國中!B25</f>
        <v>0</v>
      </c>
      <c r="C143" s="97">
        <f>鳳林國中!C25</f>
        <v>0</v>
      </c>
      <c r="D143" s="132" t="s">
        <v>14</v>
      </c>
      <c r="E143" s="29">
        <f>鳳林國中!E25</f>
        <v>0</v>
      </c>
      <c r="F143" s="29">
        <f>鳳林國中!F25</f>
        <v>0</v>
      </c>
      <c r="G143" s="29">
        <f>鳳林國中!G25</f>
        <v>0</v>
      </c>
      <c r="H143" s="29">
        <f>鳳林國中!H25</f>
        <v>0</v>
      </c>
      <c r="I143" s="29">
        <f>鳳林國中!I25</f>
        <v>0</v>
      </c>
      <c r="J143" s="29">
        <f>鳳林國中!J25</f>
        <v>0</v>
      </c>
      <c r="K143" s="27"/>
      <c r="L143" s="6"/>
      <c r="M143" s="6"/>
      <c r="N143" s="169"/>
      <c r="O143" s="170"/>
      <c r="P143" s="10"/>
    </row>
    <row r="144" spans="1:16" s="104" customFormat="1" ht="24.75" customHeight="1" x14ac:dyDescent="0.25">
      <c r="A144" s="97">
        <f>鳳林國中!A26</f>
        <v>0</v>
      </c>
      <c r="B144" s="97">
        <f>鳳林國中!B26</f>
        <v>0</v>
      </c>
      <c r="C144" s="97">
        <f>鳳林國中!C26</f>
        <v>0</v>
      </c>
      <c r="D144" s="132" t="s">
        <v>12</v>
      </c>
      <c r="E144" s="29">
        <f>鳳林國中!E26</f>
        <v>0</v>
      </c>
      <c r="F144" s="29">
        <f>鳳林國中!F26</f>
        <v>0</v>
      </c>
      <c r="G144" s="29">
        <f>鳳林國中!G26</f>
        <v>0</v>
      </c>
      <c r="H144" s="29">
        <f>鳳林國中!H26</f>
        <v>0</v>
      </c>
      <c r="I144" s="29">
        <f>鳳林國中!I26</f>
        <v>0</v>
      </c>
      <c r="J144" s="29">
        <f>鳳林國中!J26</f>
        <v>0</v>
      </c>
      <c r="K144" s="27"/>
      <c r="L144" s="6"/>
      <c r="M144" s="6"/>
      <c r="N144" s="169"/>
      <c r="O144" s="170"/>
      <c r="P144" s="10"/>
    </row>
    <row r="145" spans="1:16" s="104" customFormat="1" ht="24.75" customHeight="1" x14ac:dyDescent="0.25">
      <c r="A145" s="97">
        <f>鳳林國中!A27</f>
        <v>0</v>
      </c>
      <c r="B145" s="97">
        <f>鳳林國中!B27</f>
        <v>0</v>
      </c>
      <c r="C145" s="97">
        <f>鳳林國中!C27</f>
        <v>0</v>
      </c>
      <c r="D145" s="132" t="s">
        <v>13</v>
      </c>
      <c r="E145" s="29">
        <f>鳳林國中!E27</f>
        <v>0</v>
      </c>
      <c r="F145" s="29">
        <f>鳳林國中!F27</f>
        <v>0</v>
      </c>
      <c r="G145" s="29">
        <f>鳳林國中!G27</f>
        <v>0</v>
      </c>
      <c r="H145" s="29">
        <f>鳳林國中!H27</f>
        <v>0</v>
      </c>
      <c r="I145" s="29">
        <f>鳳林國中!I27</f>
        <v>0</v>
      </c>
      <c r="J145" s="29">
        <f>鳳林國中!J27</f>
        <v>0</v>
      </c>
      <c r="K145" s="27"/>
      <c r="L145" s="6"/>
      <c r="M145" s="6"/>
      <c r="N145" s="169"/>
      <c r="O145" s="170"/>
      <c r="P145" s="10"/>
    </row>
    <row r="146" spans="1:16" s="104" customFormat="1" ht="24.75" customHeight="1" x14ac:dyDescent="0.25">
      <c r="A146" s="97">
        <f>鳳林國中!A28</f>
        <v>0</v>
      </c>
      <c r="B146" s="97">
        <f>鳳林國中!B28</f>
        <v>0</v>
      </c>
      <c r="C146" s="97">
        <f>鳳林國中!C28</f>
        <v>0</v>
      </c>
      <c r="D146" s="132" t="s">
        <v>52</v>
      </c>
      <c r="E146" s="29">
        <f>鳳林國中!E28</f>
        <v>0</v>
      </c>
      <c r="F146" s="29">
        <f>鳳林國中!F28</f>
        <v>0</v>
      </c>
      <c r="G146" s="29">
        <f>鳳林國中!G28</f>
        <v>0</v>
      </c>
      <c r="H146" s="29">
        <f>鳳林國中!H28</f>
        <v>0</v>
      </c>
      <c r="I146" s="29">
        <f>鳳林國中!I28</f>
        <v>0</v>
      </c>
      <c r="J146" s="29">
        <f>鳳林國中!J28</f>
        <v>0</v>
      </c>
      <c r="K146" s="27"/>
      <c r="L146" s="6"/>
      <c r="M146" s="6"/>
      <c r="N146" s="23"/>
      <c r="O146" s="24"/>
      <c r="P146" s="10"/>
    </row>
    <row r="147" spans="1:16" s="104" customFormat="1" ht="24.75" customHeight="1" x14ac:dyDescent="0.25">
      <c r="A147" s="97">
        <f>鳳林國中!A29</f>
        <v>0</v>
      </c>
      <c r="B147" s="97">
        <f>鳳林國中!B29</f>
        <v>0</v>
      </c>
      <c r="C147" s="97">
        <f>鳳林國中!C29</f>
        <v>0</v>
      </c>
      <c r="D147" s="133" t="s">
        <v>15</v>
      </c>
      <c r="E147" s="29">
        <f>鳳林國中!E29</f>
        <v>0</v>
      </c>
      <c r="F147" s="29">
        <f>鳳林國中!F29</f>
        <v>0</v>
      </c>
      <c r="G147" s="29">
        <f>鳳林國中!G29</f>
        <v>0</v>
      </c>
      <c r="H147" s="29">
        <f>鳳林國中!H29</f>
        <v>0</v>
      </c>
      <c r="I147" s="29">
        <f>鳳林國中!I29</f>
        <v>0</v>
      </c>
      <c r="J147" s="29">
        <f>鳳林國中!J29</f>
        <v>0</v>
      </c>
      <c r="K147" s="27"/>
      <c r="L147" s="6"/>
      <c r="M147" s="6"/>
      <c r="N147" s="169"/>
      <c r="O147" s="170"/>
      <c r="P147" s="10"/>
    </row>
    <row r="148" spans="1:16" s="104" customFormat="1" ht="43.5" customHeight="1" x14ac:dyDescent="0.25">
      <c r="A148" s="97">
        <f>鳳林國中!A30</f>
        <v>0</v>
      </c>
      <c r="B148" s="97">
        <f>鳳林國中!B30</f>
        <v>0</v>
      </c>
      <c r="C148" s="97">
        <f>鳳林國中!C30</f>
        <v>0</v>
      </c>
      <c r="D148" s="133" t="s">
        <v>11</v>
      </c>
      <c r="E148" s="29">
        <f>鳳林國中!E30</f>
        <v>0</v>
      </c>
      <c r="F148" s="29">
        <f>鳳林國中!F30</f>
        <v>0</v>
      </c>
      <c r="G148" s="29">
        <f>鳳林國中!G30</f>
        <v>0</v>
      </c>
      <c r="H148" s="29">
        <f>鳳林國中!H30</f>
        <v>0</v>
      </c>
      <c r="I148" s="29">
        <f>鳳林國中!I30</f>
        <v>0</v>
      </c>
      <c r="J148" s="29">
        <f>鳳林國中!J30</f>
        <v>0</v>
      </c>
      <c r="K148" s="27"/>
      <c r="L148" s="6"/>
      <c r="M148" s="6"/>
      <c r="N148" s="169"/>
      <c r="O148" s="170"/>
      <c r="P148" s="10"/>
    </row>
    <row r="149" spans="1:16" s="104" customFormat="1" ht="24" customHeight="1" x14ac:dyDescent="0.25">
      <c r="A149" s="97">
        <f>鳳林國中!A31</f>
        <v>0</v>
      </c>
      <c r="B149" s="97">
        <f>鳳林國中!B31</f>
        <v>0</v>
      </c>
      <c r="C149" s="97">
        <f>鳳林國中!C31</f>
        <v>0</v>
      </c>
      <c r="D149" s="133" t="s">
        <v>24</v>
      </c>
      <c r="E149" s="29">
        <f>鳳林國中!E31</f>
        <v>0</v>
      </c>
      <c r="F149" s="29">
        <f>鳳林國中!F31</f>
        <v>0</v>
      </c>
      <c r="G149" s="29">
        <f>鳳林國中!G31</f>
        <v>0</v>
      </c>
      <c r="H149" s="29">
        <f>鳳林國中!H31</f>
        <v>0</v>
      </c>
      <c r="I149" s="29">
        <f>鳳林國中!I31</f>
        <v>0</v>
      </c>
      <c r="J149" s="29">
        <f>鳳林國中!J31</f>
        <v>0</v>
      </c>
      <c r="K149" s="27"/>
      <c r="L149" s="6"/>
      <c r="M149" s="6"/>
      <c r="N149" s="169"/>
      <c r="O149" s="170"/>
      <c r="P149" s="10"/>
    </row>
    <row r="150" spans="1:16" s="104" customFormat="1" ht="36" customHeight="1" x14ac:dyDescent="0.25">
      <c r="A150" s="97">
        <f>鳳林國中!A32</f>
        <v>0</v>
      </c>
      <c r="B150" s="97">
        <f>鳳林國中!B32</f>
        <v>0</v>
      </c>
      <c r="C150" s="97">
        <f>鳳林國中!C32</f>
        <v>0</v>
      </c>
      <c r="D150" s="133" t="s">
        <v>16</v>
      </c>
      <c r="E150" s="29">
        <f>鳳林國中!E32</f>
        <v>0</v>
      </c>
      <c r="F150" s="29">
        <f>鳳林國中!F32</f>
        <v>0</v>
      </c>
      <c r="G150" s="29">
        <f>鳳林國中!G32</f>
        <v>0</v>
      </c>
      <c r="H150" s="29">
        <f>鳳林國中!H32</f>
        <v>0</v>
      </c>
      <c r="I150" s="29">
        <f>鳳林國中!I32</f>
        <v>0</v>
      </c>
      <c r="J150" s="29">
        <f>鳳林國中!J32</f>
        <v>0</v>
      </c>
      <c r="K150" s="27"/>
      <c r="L150" s="6"/>
      <c r="M150" s="6"/>
      <c r="N150" s="169"/>
      <c r="O150" s="170"/>
      <c r="P150" s="10"/>
    </row>
    <row r="151" spans="1:16" s="104" customFormat="1" ht="25.5" customHeight="1" x14ac:dyDescent="0.25">
      <c r="A151" s="81">
        <f>萬榮國中!A23</f>
        <v>0</v>
      </c>
      <c r="B151" s="81">
        <f>萬榮國中!B23</f>
        <v>0</v>
      </c>
      <c r="C151" s="81">
        <f>萬榮國中!C23</f>
        <v>0</v>
      </c>
      <c r="D151" s="106" t="s">
        <v>39</v>
      </c>
      <c r="E151" s="29">
        <f>萬榮國中!E24</f>
        <v>0</v>
      </c>
      <c r="F151" s="29">
        <f>萬榮國中!F24</f>
        <v>0</v>
      </c>
      <c r="G151" s="29">
        <f>萬榮國中!G24</f>
        <v>0</v>
      </c>
      <c r="H151" s="29">
        <f>萬榮國中!H24</f>
        <v>0</v>
      </c>
      <c r="I151" s="29">
        <f>萬榮國中!I24</f>
        <v>0</v>
      </c>
      <c r="J151" s="29">
        <f>萬榮國中!J24</f>
        <v>0</v>
      </c>
      <c r="K151" s="27"/>
      <c r="L151" s="135"/>
      <c r="M151" s="6"/>
      <c r="N151" s="169"/>
      <c r="O151" s="170"/>
      <c r="P151" s="10"/>
    </row>
    <row r="152" spans="1:16" s="104" customFormat="1" ht="24.75" customHeight="1" x14ac:dyDescent="0.25">
      <c r="A152" s="97">
        <f>萬榮國中!A25</f>
        <v>0</v>
      </c>
      <c r="B152" s="97">
        <f>萬榮國中!B25</f>
        <v>0</v>
      </c>
      <c r="C152" s="97">
        <f>萬榮國中!C25</f>
        <v>0</v>
      </c>
      <c r="D152" s="132" t="s">
        <v>14</v>
      </c>
      <c r="E152" s="29">
        <f>萬榮國中!E25</f>
        <v>0</v>
      </c>
      <c r="F152" s="29">
        <f>萬榮國中!F25</f>
        <v>0</v>
      </c>
      <c r="G152" s="29">
        <f>萬榮國中!G25</f>
        <v>0</v>
      </c>
      <c r="H152" s="29">
        <f>萬榮國中!H25</f>
        <v>0</v>
      </c>
      <c r="I152" s="29">
        <f>萬榮國中!I25</f>
        <v>0</v>
      </c>
      <c r="J152" s="29">
        <f>萬榮國中!J25</f>
        <v>0</v>
      </c>
      <c r="K152" s="27"/>
      <c r="L152" s="6"/>
      <c r="M152" s="6"/>
      <c r="N152" s="169"/>
      <c r="O152" s="170"/>
      <c r="P152" s="10"/>
    </row>
    <row r="153" spans="1:16" s="104" customFormat="1" ht="24.75" customHeight="1" x14ac:dyDescent="0.25">
      <c r="A153" s="97">
        <f>萬榮國中!A26</f>
        <v>0</v>
      </c>
      <c r="B153" s="97">
        <f>萬榮國中!B26</f>
        <v>0</v>
      </c>
      <c r="C153" s="97">
        <f>萬榮國中!C26</f>
        <v>0</v>
      </c>
      <c r="D153" s="132" t="s">
        <v>12</v>
      </c>
      <c r="E153" s="29">
        <f>萬榮國中!E26</f>
        <v>0</v>
      </c>
      <c r="F153" s="29">
        <f>萬榮國中!F26</f>
        <v>0</v>
      </c>
      <c r="G153" s="29">
        <f>萬榮國中!G26</f>
        <v>0</v>
      </c>
      <c r="H153" s="29">
        <f>萬榮國中!H26</f>
        <v>0</v>
      </c>
      <c r="I153" s="29">
        <f>萬榮國中!I26</f>
        <v>0</v>
      </c>
      <c r="J153" s="29">
        <f>萬榮國中!J26</f>
        <v>0</v>
      </c>
      <c r="K153" s="27"/>
      <c r="L153" s="6"/>
      <c r="M153" s="6"/>
      <c r="N153" s="169"/>
      <c r="O153" s="170"/>
      <c r="P153" s="10"/>
    </row>
    <row r="154" spans="1:16" s="104" customFormat="1" ht="24.75" customHeight="1" x14ac:dyDescent="0.25">
      <c r="A154" s="97">
        <f>萬榮國中!A27</f>
        <v>0</v>
      </c>
      <c r="B154" s="97">
        <f>萬榮國中!B27</f>
        <v>0</v>
      </c>
      <c r="C154" s="97">
        <f>萬榮國中!C27</f>
        <v>0</v>
      </c>
      <c r="D154" s="132" t="s">
        <v>13</v>
      </c>
      <c r="E154" s="29">
        <f>萬榮國中!E27</f>
        <v>0</v>
      </c>
      <c r="F154" s="29">
        <f>萬榮國中!F27</f>
        <v>0</v>
      </c>
      <c r="G154" s="29">
        <f>萬榮國中!G27</f>
        <v>0</v>
      </c>
      <c r="H154" s="29">
        <f>萬榮國中!H27</f>
        <v>0</v>
      </c>
      <c r="I154" s="29">
        <f>萬榮國中!I27</f>
        <v>0</v>
      </c>
      <c r="J154" s="29">
        <f>萬榮國中!J27</f>
        <v>0</v>
      </c>
      <c r="K154" s="27"/>
      <c r="L154" s="6"/>
      <c r="M154" s="6"/>
      <c r="N154" s="169"/>
      <c r="O154" s="170"/>
      <c r="P154" s="10"/>
    </row>
    <row r="155" spans="1:16" s="104" customFormat="1" ht="24.75" customHeight="1" x14ac:dyDescent="0.25">
      <c r="A155" s="97">
        <f>萬榮國中!A28</f>
        <v>0</v>
      </c>
      <c r="B155" s="97">
        <f>萬榮國中!B28</f>
        <v>0</v>
      </c>
      <c r="C155" s="97">
        <f>萬榮國中!C28</f>
        <v>0</v>
      </c>
      <c r="D155" s="132" t="s">
        <v>52</v>
      </c>
      <c r="E155" s="29">
        <f>萬榮國中!E28</f>
        <v>0</v>
      </c>
      <c r="F155" s="29">
        <f>萬榮國中!F28</f>
        <v>0</v>
      </c>
      <c r="G155" s="29">
        <f>萬榮國中!G28</f>
        <v>0</v>
      </c>
      <c r="H155" s="29">
        <f>萬榮國中!H28</f>
        <v>0</v>
      </c>
      <c r="I155" s="29">
        <f>萬榮國中!I28</f>
        <v>0</v>
      </c>
      <c r="J155" s="29">
        <f>萬榮國中!J28</f>
        <v>0</v>
      </c>
      <c r="K155" s="27"/>
      <c r="L155" s="6"/>
      <c r="M155" s="6"/>
      <c r="N155" s="23"/>
      <c r="O155" s="24"/>
      <c r="P155" s="10"/>
    </row>
    <row r="156" spans="1:16" s="104" customFormat="1" ht="24.75" customHeight="1" x14ac:dyDescent="0.25">
      <c r="A156" s="97">
        <f>萬榮國中!A29</f>
        <v>0</v>
      </c>
      <c r="B156" s="97">
        <f>萬榮國中!B29</f>
        <v>0</v>
      </c>
      <c r="C156" s="97">
        <f>萬榮國中!C29</f>
        <v>0</v>
      </c>
      <c r="D156" s="133" t="s">
        <v>15</v>
      </c>
      <c r="E156" s="29">
        <f>萬榮國中!E29</f>
        <v>0</v>
      </c>
      <c r="F156" s="29">
        <f>萬榮國中!F29</f>
        <v>0</v>
      </c>
      <c r="G156" s="29">
        <f>萬榮國中!G29</f>
        <v>0</v>
      </c>
      <c r="H156" s="29">
        <f>萬榮國中!H29</f>
        <v>0</v>
      </c>
      <c r="I156" s="29">
        <f>萬榮國中!I29</f>
        <v>0</v>
      </c>
      <c r="J156" s="29">
        <f>萬榮國中!J29</f>
        <v>0</v>
      </c>
      <c r="K156" s="27"/>
      <c r="L156" s="6"/>
      <c r="M156" s="6"/>
      <c r="N156" s="169"/>
      <c r="O156" s="170"/>
      <c r="P156" s="10"/>
    </row>
    <row r="157" spans="1:16" s="104" customFormat="1" ht="42.75" customHeight="1" x14ac:dyDescent="0.25">
      <c r="A157" s="97">
        <f>萬榮國中!A30</f>
        <v>0</v>
      </c>
      <c r="B157" s="97">
        <f>萬榮國中!B30</f>
        <v>0</v>
      </c>
      <c r="C157" s="97">
        <f>萬榮國中!C30</f>
        <v>0</v>
      </c>
      <c r="D157" s="133" t="s">
        <v>11</v>
      </c>
      <c r="E157" s="29">
        <f>萬榮國中!E30</f>
        <v>0</v>
      </c>
      <c r="F157" s="29">
        <f>萬榮國中!F30</f>
        <v>0</v>
      </c>
      <c r="G157" s="29">
        <f>萬榮國中!G30</f>
        <v>0</v>
      </c>
      <c r="H157" s="29">
        <f>萬榮國中!H30</f>
        <v>0</v>
      </c>
      <c r="I157" s="29">
        <f>萬榮國中!I30</f>
        <v>0</v>
      </c>
      <c r="J157" s="29">
        <f>萬榮國中!J30</f>
        <v>0</v>
      </c>
      <c r="K157" s="27"/>
      <c r="L157" s="6"/>
      <c r="M157" s="6"/>
      <c r="N157" s="169"/>
      <c r="O157" s="170"/>
      <c r="P157" s="10"/>
    </row>
    <row r="158" spans="1:16" s="104" customFormat="1" ht="24" customHeight="1" x14ac:dyDescent="0.25">
      <c r="A158" s="97">
        <f>萬榮國中!A31</f>
        <v>0</v>
      </c>
      <c r="B158" s="97">
        <f>萬榮國中!B31</f>
        <v>0</v>
      </c>
      <c r="C158" s="97">
        <f>萬榮國中!C31</f>
        <v>0</v>
      </c>
      <c r="D158" s="133" t="s">
        <v>24</v>
      </c>
      <c r="E158" s="29">
        <f>萬榮國中!E31</f>
        <v>0</v>
      </c>
      <c r="F158" s="29">
        <f>萬榮國中!F31</f>
        <v>0</v>
      </c>
      <c r="G158" s="29">
        <f>萬榮國中!G31</f>
        <v>0</v>
      </c>
      <c r="H158" s="29">
        <f>萬榮國中!H31</f>
        <v>0</v>
      </c>
      <c r="I158" s="29">
        <f>萬榮國中!I31</f>
        <v>0</v>
      </c>
      <c r="J158" s="29">
        <f>萬榮國中!J31</f>
        <v>0</v>
      </c>
      <c r="K158" s="27"/>
      <c r="L158" s="6"/>
      <c r="M158" s="6"/>
      <c r="N158" s="169"/>
      <c r="O158" s="170"/>
      <c r="P158" s="10"/>
    </row>
    <row r="159" spans="1:16" s="104" customFormat="1" ht="36" customHeight="1" x14ac:dyDescent="0.25">
      <c r="A159" s="97">
        <f>萬榮國中!A32</f>
        <v>0</v>
      </c>
      <c r="B159" s="97">
        <f>萬榮國中!B32</f>
        <v>0</v>
      </c>
      <c r="C159" s="97">
        <f>萬榮國中!C32</f>
        <v>0</v>
      </c>
      <c r="D159" s="133" t="s">
        <v>16</v>
      </c>
      <c r="E159" s="29">
        <f>萬榮國中!E32</f>
        <v>0</v>
      </c>
      <c r="F159" s="29">
        <f>萬榮國中!F32</f>
        <v>0</v>
      </c>
      <c r="G159" s="29">
        <f>萬榮國中!G32</f>
        <v>0</v>
      </c>
      <c r="H159" s="29">
        <f>萬榮國中!H32</f>
        <v>0</v>
      </c>
      <c r="I159" s="29">
        <f>萬榮國中!I32</f>
        <v>0</v>
      </c>
      <c r="J159" s="29">
        <f>萬榮國中!J32</f>
        <v>0</v>
      </c>
      <c r="K159" s="27"/>
      <c r="L159" s="6"/>
      <c r="M159" s="6"/>
      <c r="N159" s="169"/>
      <c r="O159" s="170"/>
      <c r="P159" s="10"/>
    </row>
    <row r="160" spans="1:16" s="104" customFormat="1" ht="25.5" customHeight="1" x14ac:dyDescent="0.25">
      <c r="A160" s="81">
        <f>光復國中!A23</f>
        <v>0</v>
      </c>
      <c r="B160" s="81">
        <f>光復國中!B23</f>
        <v>0</v>
      </c>
      <c r="C160" s="81">
        <f>光復國中!C23</f>
        <v>0</v>
      </c>
      <c r="D160" s="106" t="s">
        <v>40</v>
      </c>
      <c r="E160" s="29">
        <f>光復國中!E24</f>
        <v>0</v>
      </c>
      <c r="F160" s="29">
        <f>光復國中!F24</f>
        <v>0</v>
      </c>
      <c r="G160" s="29">
        <f>光復國中!G24</f>
        <v>0</v>
      </c>
      <c r="H160" s="29">
        <f>光復國中!H24</f>
        <v>0</v>
      </c>
      <c r="I160" s="29">
        <f>光復國中!I24</f>
        <v>0</v>
      </c>
      <c r="J160" s="29">
        <f>光復國中!J24</f>
        <v>0</v>
      </c>
      <c r="K160" s="27"/>
      <c r="L160" s="135"/>
      <c r="M160" s="6"/>
      <c r="N160" s="169"/>
      <c r="O160" s="170"/>
      <c r="P160" s="10"/>
    </row>
    <row r="161" spans="1:16" s="104" customFormat="1" ht="24.75" customHeight="1" x14ac:dyDescent="0.25">
      <c r="A161" s="97">
        <f>光復國中!A25</f>
        <v>0</v>
      </c>
      <c r="B161" s="97">
        <f>光復國中!B25</f>
        <v>0</v>
      </c>
      <c r="C161" s="97">
        <f>光復國中!C25</f>
        <v>0</v>
      </c>
      <c r="D161" s="132" t="s">
        <v>14</v>
      </c>
      <c r="E161" s="29">
        <f>光復國中!E25</f>
        <v>0</v>
      </c>
      <c r="F161" s="29">
        <f>光復國中!F25</f>
        <v>0</v>
      </c>
      <c r="G161" s="29">
        <f>光復國中!G25</f>
        <v>0</v>
      </c>
      <c r="H161" s="29">
        <f>光復國中!H25</f>
        <v>0</v>
      </c>
      <c r="I161" s="29">
        <f>光復國中!I25</f>
        <v>0</v>
      </c>
      <c r="J161" s="29">
        <f>光復國中!J25</f>
        <v>0</v>
      </c>
      <c r="K161" s="27"/>
      <c r="L161" s="6"/>
      <c r="M161" s="6"/>
      <c r="N161" s="169"/>
      <c r="O161" s="170"/>
      <c r="P161" s="10"/>
    </row>
    <row r="162" spans="1:16" s="104" customFormat="1" ht="24.75" customHeight="1" x14ac:dyDescent="0.25">
      <c r="A162" s="97">
        <f>光復國中!A26</f>
        <v>0</v>
      </c>
      <c r="B162" s="97">
        <f>光復國中!B26</f>
        <v>0</v>
      </c>
      <c r="C162" s="97">
        <f>光復國中!C26</f>
        <v>0</v>
      </c>
      <c r="D162" s="132" t="s">
        <v>12</v>
      </c>
      <c r="E162" s="29">
        <f>光復國中!E26</f>
        <v>0</v>
      </c>
      <c r="F162" s="29">
        <f>光復國中!F26</f>
        <v>0</v>
      </c>
      <c r="G162" s="29">
        <f>光復國中!G26</f>
        <v>0</v>
      </c>
      <c r="H162" s="29">
        <f>光復國中!H26</f>
        <v>0</v>
      </c>
      <c r="I162" s="29">
        <f>光復國中!I26</f>
        <v>0</v>
      </c>
      <c r="J162" s="29">
        <f>光復國中!J26</f>
        <v>0</v>
      </c>
      <c r="K162" s="27"/>
      <c r="L162" s="6"/>
      <c r="M162" s="6"/>
      <c r="N162" s="169"/>
      <c r="O162" s="170"/>
      <c r="P162" s="10"/>
    </row>
    <row r="163" spans="1:16" s="104" customFormat="1" ht="24.75" customHeight="1" x14ac:dyDescent="0.25">
      <c r="A163" s="97">
        <f>光復國中!A27</f>
        <v>0</v>
      </c>
      <c r="B163" s="97">
        <f>光復國中!B27</f>
        <v>0</v>
      </c>
      <c r="C163" s="97">
        <f>光復國中!C27</f>
        <v>0</v>
      </c>
      <c r="D163" s="132" t="s">
        <v>13</v>
      </c>
      <c r="E163" s="29">
        <f>光復國中!E27</f>
        <v>0</v>
      </c>
      <c r="F163" s="29">
        <f>光復國中!F27</f>
        <v>0</v>
      </c>
      <c r="G163" s="29">
        <f>光復國中!G27</f>
        <v>0</v>
      </c>
      <c r="H163" s="29">
        <f>光復國中!H27</f>
        <v>0</v>
      </c>
      <c r="I163" s="29">
        <f>光復國中!I27</f>
        <v>0</v>
      </c>
      <c r="J163" s="29">
        <f>光復國中!J27</f>
        <v>0</v>
      </c>
      <c r="K163" s="27"/>
      <c r="L163" s="6"/>
      <c r="M163" s="6"/>
      <c r="N163" s="169"/>
      <c r="O163" s="170"/>
      <c r="P163" s="10"/>
    </row>
    <row r="164" spans="1:16" s="104" customFormat="1" ht="24.75" customHeight="1" x14ac:dyDescent="0.25">
      <c r="A164" s="97">
        <f>光復國中!A28</f>
        <v>0</v>
      </c>
      <c r="B164" s="97">
        <f>光復國中!B28</f>
        <v>0</v>
      </c>
      <c r="C164" s="97">
        <f>光復國中!C28</f>
        <v>0</v>
      </c>
      <c r="D164" s="132" t="s">
        <v>52</v>
      </c>
      <c r="E164" s="29">
        <f>光復國中!E28</f>
        <v>0</v>
      </c>
      <c r="F164" s="29">
        <f>光復國中!F28</f>
        <v>0</v>
      </c>
      <c r="G164" s="29">
        <f>光復國中!G28</f>
        <v>0</v>
      </c>
      <c r="H164" s="29">
        <f>光復國中!H28</f>
        <v>0</v>
      </c>
      <c r="I164" s="29">
        <f>光復國中!I28</f>
        <v>0</v>
      </c>
      <c r="J164" s="29">
        <f>光復國中!J28</f>
        <v>0</v>
      </c>
      <c r="K164" s="27"/>
      <c r="L164" s="6"/>
      <c r="M164" s="6"/>
      <c r="N164" s="23"/>
      <c r="O164" s="24"/>
      <c r="P164" s="10"/>
    </row>
    <row r="165" spans="1:16" s="104" customFormat="1" ht="24.75" customHeight="1" x14ac:dyDescent="0.25">
      <c r="A165" s="97">
        <f>光復國中!A29</f>
        <v>0</v>
      </c>
      <c r="B165" s="97">
        <f>光復國中!B29</f>
        <v>0</v>
      </c>
      <c r="C165" s="97">
        <f>光復國中!C29</f>
        <v>0</v>
      </c>
      <c r="D165" s="133" t="s">
        <v>15</v>
      </c>
      <c r="E165" s="29">
        <f>光復國中!E29</f>
        <v>0</v>
      </c>
      <c r="F165" s="29">
        <f>光復國中!F29</f>
        <v>0</v>
      </c>
      <c r="G165" s="29">
        <f>光復國中!G29</f>
        <v>0</v>
      </c>
      <c r="H165" s="29">
        <f>光復國中!H29</f>
        <v>0</v>
      </c>
      <c r="I165" s="29">
        <f>光復國中!I29</f>
        <v>0</v>
      </c>
      <c r="J165" s="29">
        <f>光復國中!J29</f>
        <v>0</v>
      </c>
      <c r="K165" s="27"/>
      <c r="L165" s="6"/>
      <c r="M165" s="6"/>
      <c r="N165" s="169"/>
      <c r="O165" s="170"/>
      <c r="P165" s="10"/>
    </row>
    <row r="166" spans="1:16" s="104" customFormat="1" ht="39.75" customHeight="1" x14ac:dyDescent="0.25">
      <c r="A166" s="97">
        <f>光復國中!A30</f>
        <v>0</v>
      </c>
      <c r="B166" s="97">
        <f>光復國中!B30</f>
        <v>0</v>
      </c>
      <c r="C166" s="97">
        <f>光復國中!C30</f>
        <v>0</v>
      </c>
      <c r="D166" s="133" t="s">
        <v>11</v>
      </c>
      <c r="E166" s="29">
        <f>光復國中!E30</f>
        <v>0</v>
      </c>
      <c r="F166" s="29">
        <f>光復國中!F30</f>
        <v>0</v>
      </c>
      <c r="G166" s="29">
        <f>光復國中!G30</f>
        <v>0</v>
      </c>
      <c r="H166" s="29">
        <f>光復國中!H30</f>
        <v>0</v>
      </c>
      <c r="I166" s="29">
        <f>光復國中!I30</f>
        <v>0</v>
      </c>
      <c r="J166" s="29">
        <f>光復國中!J30</f>
        <v>0</v>
      </c>
      <c r="K166" s="27"/>
      <c r="L166" s="6"/>
      <c r="M166" s="6"/>
      <c r="N166" s="169"/>
      <c r="O166" s="170"/>
      <c r="P166" s="10"/>
    </row>
    <row r="167" spans="1:16" s="104" customFormat="1" ht="24" customHeight="1" x14ac:dyDescent="0.25">
      <c r="A167" s="97">
        <f>光復國中!A31</f>
        <v>0</v>
      </c>
      <c r="B167" s="97">
        <f>光復國中!B31</f>
        <v>0</v>
      </c>
      <c r="C167" s="97">
        <f>光復國中!C31</f>
        <v>0</v>
      </c>
      <c r="D167" s="133" t="s">
        <v>24</v>
      </c>
      <c r="E167" s="29">
        <f>光復國中!E31</f>
        <v>0</v>
      </c>
      <c r="F167" s="29">
        <f>光復國中!F31</f>
        <v>0</v>
      </c>
      <c r="G167" s="29">
        <f>光復國中!G31</f>
        <v>0</v>
      </c>
      <c r="H167" s="29">
        <f>光復國中!H31</f>
        <v>0</v>
      </c>
      <c r="I167" s="29">
        <f>光復國中!I31</f>
        <v>0</v>
      </c>
      <c r="J167" s="29">
        <f>光復國中!J31</f>
        <v>0</v>
      </c>
      <c r="K167" s="27"/>
      <c r="L167" s="6"/>
      <c r="M167" s="6"/>
      <c r="N167" s="169"/>
      <c r="O167" s="170"/>
      <c r="P167" s="10"/>
    </row>
    <row r="168" spans="1:16" s="104" customFormat="1" ht="36" customHeight="1" x14ac:dyDescent="0.25">
      <c r="A168" s="97">
        <f>光復國中!A32</f>
        <v>0</v>
      </c>
      <c r="B168" s="97">
        <f>光復國中!B32</f>
        <v>0</v>
      </c>
      <c r="C168" s="97">
        <f>光復國中!C32</f>
        <v>0</v>
      </c>
      <c r="D168" s="133" t="s">
        <v>16</v>
      </c>
      <c r="E168" s="29">
        <f>光復國中!E32</f>
        <v>0</v>
      </c>
      <c r="F168" s="29">
        <f>光復國中!F32</f>
        <v>0</v>
      </c>
      <c r="G168" s="29">
        <f>光復國中!G32</f>
        <v>0</v>
      </c>
      <c r="H168" s="29">
        <f>光復國中!H32</f>
        <v>0</v>
      </c>
      <c r="I168" s="29">
        <f>光復國中!I32</f>
        <v>0</v>
      </c>
      <c r="J168" s="29">
        <f>光復國中!J32</f>
        <v>0</v>
      </c>
      <c r="K168" s="27"/>
      <c r="L168" s="6"/>
      <c r="M168" s="6"/>
      <c r="N168" s="169"/>
      <c r="O168" s="170"/>
      <c r="P168" s="10"/>
    </row>
    <row r="169" spans="1:16" s="104" customFormat="1" ht="25.5" customHeight="1" x14ac:dyDescent="0.25">
      <c r="A169" s="81">
        <f>富源國中!A23</f>
        <v>0</v>
      </c>
      <c r="B169" s="81">
        <f>富源國中!B23</f>
        <v>0</v>
      </c>
      <c r="C169" s="81">
        <f>富源國中!C23</f>
        <v>0</v>
      </c>
      <c r="D169" s="106" t="s">
        <v>41</v>
      </c>
      <c r="E169" s="29">
        <f>富源國中!E24</f>
        <v>0</v>
      </c>
      <c r="F169" s="29">
        <f>富源國中!F24</f>
        <v>0</v>
      </c>
      <c r="G169" s="29">
        <f>富源國中!G24</f>
        <v>0</v>
      </c>
      <c r="H169" s="29">
        <f>富源國中!H24</f>
        <v>0</v>
      </c>
      <c r="I169" s="29">
        <f>富源國中!I24</f>
        <v>0</v>
      </c>
      <c r="J169" s="29">
        <f>富源國中!J24</f>
        <v>0</v>
      </c>
      <c r="K169" s="27"/>
      <c r="L169" s="135"/>
      <c r="M169" s="6"/>
      <c r="N169" s="169"/>
      <c r="O169" s="170"/>
      <c r="P169" s="10"/>
    </row>
    <row r="170" spans="1:16" s="104" customFormat="1" ht="24.75" customHeight="1" x14ac:dyDescent="0.25">
      <c r="A170" s="97">
        <f>富源國中!A25</f>
        <v>0</v>
      </c>
      <c r="B170" s="97">
        <f>富源國中!B25</f>
        <v>0</v>
      </c>
      <c r="C170" s="97">
        <f>富源國中!C25</f>
        <v>0</v>
      </c>
      <c r="D170" s="132" t="s">
        <v>14</v>
      </c>
      <c r="E170" s="29">
        <f>富源國中!E25</f>
        <v>0</v>
      </c>
      <c r="F170" s="29">
        <f>富源國中!F25</f>
        <v>0</v>
      </c>
      <c r="G170" s="29">
        <f>富源國中!G25</f>
        <v>0</v>
      </c>
      <c r="H170" s="29">
        <f>富源國中!H25</f>
        <v>0</v>
      </c>
      <c r="I170" s="29">
        <f>富源國中!I25</f>
        <v>0</v>
      </c>
      <c r="J170" s="29">
        <f>富源國中!J25</f>
        <v>0</v>
      </c>
      <c r="K170" s="27"/>
      <c r="L170" s="6"/>
      <c r="M170" s="6"/>
      <c r="N170" s="169"/>
      <c r="O170" s="170"/>
      <c r="P170" s="10"/>
    </row>
    <row r="171" spans="1:16" s="104" customFormat="1" ht="24.75" customHeight="1" x14ac:dyDescent="0.25">
      <c r="A171" s="97">
        <f>富源國中!A26</f>
        <v>0</v>
      </c>
      <c r="B171" s="97">
        <f>富源國中!B26</f>
        <v>0</v>
      </c>
      <c r="C171" s="97">
        <f>富源國中!C26</f>
        <v>0</v>
      </c>
      <c r="D171" s="132" t="s">
        <v>12</v>
      </c>
      <c r="E171" s="29">
        <f>富源國中!E26</f>
        <v>0</v>
      </c>
      <c r="F171" s="29">
        <f>富源國中!F26</f>
        <v>0</v>
      </c>
      <c r="G171" s="29">
        <f>富源國中!G26</f>
        <v>0</v>
      </c>
      <c r="H171" s="29">
        <f>富源國中!H26</f>
        <v>0</v>
      </c>
      <c r="I171" s="29">
        <f>富源國中!I26</f>
        <v>0</v>
      </c>
      <c r="J171" s="29">
        <f>富源國中!J26</f>
        <v>0</v>
      </c>
      <c r="K171" s="27"/>
      <c r="L171" s="6"/>
      <c r="M171" s="6"/>
      <c r="N171" s="169"/>
      <c r="O171" s="170"/>
      <c r="P171" s="10"/>
    </row>
    <row r="172" spans="1:16" s="104" customFormat="1" ht="24.75" customHeight="1" x14ac:dyDescent="0.25">
      <c r="A172" s="97">
        <f>富源國中!A27</f>
        <v>0</v>
      </c>
      <c r="B172" s="97">
        <f>富源國中!B27</f>
        <v>0</v>
      </c>
      <c r="C172" s="97">
        <f>富源國中!C27</f>
        <v>0</v>
      </c>
      <c r="D172" s="132" t="s">
        <v>13</v>
      </c>
      <c r="E172" s="29">
        <f>富源國中!E27</f>
        <v>0</v>
      </c>
      <c r="F172" s="29">
        <f>富源國中!F27</f>
        <v>0</v>
      </c>
      <c r="G172" s="29">
        <f>富源國中!G27</f>
        <v>0</v>
      </c>
      <c r="H172" s="29">
        <f>富源國中!H27</f>
        <v>0</v>
      </c>
      <c r="I172" s="29">
        <f>富源國中!I27</f>
        <v>0</v>
      </c>
      <c r="J172" s="29">
        <f>富源國中!J27</f>
        <v>0</v>
      </c>
      <c r="K172" s="27"/>
      <c r="L172" s="6"/>
      <c r="M172" s="6"/>
      <c r="N172" s="169"/>
      <c r="O172" s="170"/>
      <c r="P172" s="10"/>
    </row>
    <row r="173" spans="1:16" s="104" customFormat="1" ht="24.75" customHeight="1" x14ac:dyDescent="0.25">
      <c r="A173" s="97">
        <f>富源國中!A28</f>
        <v>0</v>
      </c>
      <c r="B173" s="97">
        <f>富源國中!B28</f>
        <v>0</v>
      </c>
      <c r="C173" s="97">
        <f>富源國中!C28</f>
        <v>0</v>
      </c>
      <c r="D173" s="132" t="s">
        <v>52</v>
      </c>
      <c r="E173" s="29">
        <f>富源國中!E28</f>
        <v>0</v>
      </c>
      <c r="F173" s="29">
        <f>富源國中!F28</f>
        <v>0</v>
      </c>
      <c r="G173" s="29">
        <f>富源國中!G28</f>
        <v>0</v>
      </c>
      <c r="H173" s="29">
        <f>富源國中!H28</f>
        <v>0</v>
      </c>
      <c r="I173" s="29">
        <f>富源國中!I28</f>
        <v>0</v>
      </c>
      <c r="J173" s="29">
        <f>富源國中!J28</f>
        <v>0</v>
      </c>
      <c r="K173" s="27"/>
      <c r="L173" s="6"/>
      <c r="M173" s="6"/>
      <c r="N173" s="23"/>
      <c r="O173" s="24"/>
      <c r="P173" s="10"/>
    </row>
    <row r="174" spans="1:16" s="104" customFormat="1" ht="24.75" customHeight="1" x14ac:dyDescent="0.25">
      <c r="A174" s="97">
        <f>富源國中!A29</f>
        <v>0</v>
      </c>
      <c r="B174" s="97">
        <f>富源國中!B29</f>
        <v>0</v>
      </c>
      <c r="C174" s="97">
        <f>富源國中!C29</f>
        <v>0</v>
      </c>
      <c r="D174" s="133" t="s">
        <v>15</v>
      </c>
      <c r="E174" s="29">
        <f>富源國中!E29</f>
        <v>0</v>
      </c>
      <c r="F174" s="29">
        <f>富源國中!F29</f>
        <v>0</v>
      </c>
      <c r="G174" s="29">
        <f>富源國中!G29</f>
        <v>0</v>
      </c>
      <c r="H174" s="29">
        <f>富源國中!H29</f>
        <v>0</v>
      </c>
      <c r="I174" s="29">
        <f>富源國中!I29</f>
        <v>0</v>
      </c>
      <c r="J174" s="29">
        <f>富源國中!J29</f>
        <v>0</v>
      </c>
      <c r="K174" s="27"/>
      <c r="L174" s="6"/>
      <c r="M174" s="6"/>
      <c r="N174" s="169"/>
      <c r="O174" s="170"/>
      <c r="P174" s="10"/>
    </row>
    <row r="175" spans="1:16" s="104" customFormat="1" ht="43.5" customHeight="1" x14ac:dyDescent="0.25">
      <c r="A175" s="97">
        <f>富源國中!A30</f>
        <v>0</v>
      </c>
      <c r="B175" s="97">
        <f>富源國中!B30</f>
        <v>0</v>
      </c>
      <c r="C175" s="97">
        <f>富源國中!C30</f>
        <v>0</v>
      </c>
      <c r="D175" s="133" t="s">
        <v>11</v>
      </c>
      <c r="E175" s="29">
        <f>富源國中!E30</f>
        <v>0</v>
      </c>
      <c r="F175" s="29">
        <f>富源國中!F30</f>
        <v>0</v>
      </c>
      <c r="G175" s="29">
        <f>富源國中!G30</f>
        <v>0</v>
      </c>
      <c r="H175" s="29">
        <f>富源國中!H30</f>
        <v>0</v>
      </c>
      <c r="I175" s="29">
        <f>富源國中!I30</f>
        <v>0</v>
      </c>
      <c r="J175" s="29">
        <f>富源國中!J30</f>
        <v>0</v>
      </c>
      <c r="K175" s="27"/>
      <c r="L175" s="6"/>
      <c r="M175" s="6"/>
      <c r="N175" s="169"/>
      <c r="O175" s="170"/>
      <c r="P175" s="10"/>
    </row>
    <row r="176" spans="1:16" s="104" customFormat="1" ht="24" customHeight="1" x14ac:dyDescent="0.25">
      <c r="A176" s="97">
        <f>富源國中!A31</f>
        <v>0</v>
      </c>
      <c r="B176" s="97">
        <f>富源國中!B31</f>
        <v>0</v>
      </c>
      <c r="C176" s="97">
        <f>富源國中!C31</f>
        <v>0</v>
      </c>
      <c r="D176" s="133" t="s">
        <v>24</v>
      </c>
      <c r="E176" s="29">
        <f>富源國中!E31</f>
        <v>0</v>
      </c>
      <c r="F176" s="29">
        <f>富源國中!F31</f>
        <v>0</v>
      </c>
      <c r="G176" s="29">
        <f>富源國中!G31</f>
        <v>0</v>
      </c>
      <c r="H176" s="29">
        <f>富源國中!H31</f>
        <v>0</v>
      </c>
      <c r="I176" s="29">
        <f>富源國中!I31</f>
        <v>0</v>
      </c>
      <c r="J176" s="29">
        <f>富源國中!J31</f>
        <v>0</v>
      </c>
      <c r="K176" s="27"/>
      <c r="L176" s="6"/>
      <c r="M176" s="6"/>
      <c r="N176" s="169"/>
      <c r="O176" s="170"/>
      <c r="P176" s="10"/>
    </row>
    <row r="177" spans="1:16" s="104" customFormat="1" ht="36" customHeight="1" x14ac:dyDescent="0.25">
      <c r="A177" s="97">
        <f>富源國中!A32</f>
        <v>0</v>
      </c>
      <c r="B177" s="97">
        <f>富源國中!B32</f>
        <v>0</v>
      </c>
      <c r="C177" s="97">
        <f>富源國中!C32</f>
        <v>0</v>
      </c>
      <c r="D177" s="133" t="s">
        <v>16</v>
      </c>
      <c r="E177" s="29">
        <f>富源國中!E32</f>
        <v>0</v>
      </c>
      <c r="F177" s="29">
        <f>富源國中!F32</f>
        <v>0</v>
      </c>
      <c r="G177" s="29">
        <f>富源國中!G32</f>
        <v>0</v>
      </c>
      <c r="H177" s="29">
        <f>富源國中!H32</f>
        <v>0</v>
      </c>
      <c r="I177" s="29">
        <f>富源國中!I32</f>
        <v>0</v>
      </c>
      <c r="J177" s="29">
        <f>富源國中!J32</f>
        <v>0</v>
      </c>
      <c r="K177" s="27"/>
      <c r="L177" s="6"/>
      <c r="M177" s="6"/>
      <c r="N177" s="169"/>
      <c r="O177" s="170"/>
      <c r="P177" s="10"/>
    </row>
    <row r="178" spans="1:16" s="104" customFormat="1" ht="25.5" customHeight="1" x14ac:dyDescent="0.25">
      <c r="A178" s="81">
        <f>瑞穗國中!A23</f>
        <v>0</v>
      </c>
      <c r="B178" s="81">
        <f>瑞穗國中!B23</f>
        <v>0</v>
      </c>
      <c r="C178" s="81">
        <f>瑞穗國中!C23</f>
        <v>0</v>
      </c>
      <c r="D178" s="106" t="s">
        <v>42</v>
      </c>
      <c r="E178" s="29">
        <f>瑞穗國中!E24</f>
        <v>0</v>
      </c>
      <c r="F178" s="29">
        <f>瑞穗國中!F24</f>
        <v>0</v>
      </c>
      <c r="G178" s="29">
        <f>瑞穗國中!G24</f>
        <v>0</v>
      </c>
      <c r="H178" s="29">
        <f>瑞穗國中!H24</f>
        <v>0</v>
      </c>
      <c r="I178" s="29">
        <f>瑞穗國中!I24</f>
        <v>0</v>
      </c>
      <c r="J178" s="29">
        <f>瑞穗國中!J24</f>
        <v>0</v>
      </c>
      <c r="K178" s="27"/>
      <c r="L178" s="135"/>
      <c r="M178" s="6"/>
      <c r="N178" s="169"/>
      <c r="O178" s="170"/>
      <c r="P178" s="10"/>
    </row>
    <row r="179" spans="1:16" s="104" customFormat="1" ht="24.75" customHeight="1" x14ac:dyDescent="0.25">
      <c r="A179" s="97">
        <f>瑞穗國中!A25</f>
        <v>0</v>
      </c>
      <c r="B179" s="97">
        <f>瑞穗國中!B25</f>
        <v>0</v>
      </c>
      <c r="C179" s="97">
        <f>瑞穗國中!C25</f>
        <v>0</v>
      </c>
      <c r="D179" s="132" t="s">
        <v>14</v>
      </c>
      <c r="E179" s="29">
        <f>瑞穗國中!E25</f>
        <v>0</v>
      </c>
      <c r="F179" s="29">
        <f>瑞穗國中!F25</f>
        <v>0</v>
      </c>
      <c r="G179" s="29">
        <f>瑞穗國中!G25</f>
        <v>0</v>
      </c>
      <c r="H179" s="29">
        <f>瑞穗國中!H25</f>
        <v>0</v>
      </c>
      <c r="I179" s="29">
        <f>瑞穗國中!I25</f>
        <v>0</v>
      </c>
      <c r="J179" s="29">
        <f>瑞穗國中!J25</f>
        <v>0</v>
      </c>
      <c r="K179" s="27"/>
      <c r="L179" s="6"/>
      <c r="M179" s="6"/>
      <c r="N179" s="169"/>
      <c r="O179" s="170"/>
      <c r="P179" s="10"/>
    </row>
    <row r="180" spans="1:16" s="104" customFormat="1" ht="24.75" customHeight="1" x14ac:dyDescent="0.25">
      <c r="A180" s="97">
        <f>瑞穗國中!A26</f>
        <v>0</v>
      </c>
      <c r="B180" s="97">
        <f>瑞穗國中!B26</f>
        <v>0</v>
      </c>
      <c r="C180" s="97">
        <f>瑞穗國中!C26</f>
        <v>0</v>
      </c>
      <c r="D180" s="132" t="s">
        <v>12</v>
      </c>
      <c r="E180" s="29">
        <f>瑞穗國中!E26</f>
        <v>0</v>
      </c>
      <c r="F180" s="29">
        <f>瑞穗國中!F26</f>
        <v>0</v>
      </c>
      <c r="G180" s="29">
        <f>瑞穗國中!G26</f>
        <v>0</v>
      </c>
      <c r="H180" s="29">
        <f>瑞穗國中!H26</f>
        <v>0</v>
      </c>
      <c r="I180" s="29">
        <f>瑞穗國中!I26</f>
        <v>0</v>
      </c>
      <c r="J180" s="29">
        <f>瑞穗國中!J26</f>
        <v>0</v>
      </c>
      <c r="K180" s="27"/>
      <c r="L180" s="6"/>
      <c r="M180" s="6"/>
      <c r="N180" s="169"/>
      <c r="O180" s="170"/>
      <c r="P180" s="10"/>
    </row>
    <row r="181" spans="1:16" s="104" customFormat="1" ht="24.75" customHeight="1" x14ac:dyDescent="0.25">
      <c r="A181" s="97">
        <f>瑞穗國中!A27</f>
        <v>0</v>
      </c>
      <c r="B181" s="97">
        <f>瑞穗國中!B27</f>
        <v>0</v>
      </c>
      <c r="C181" s="97">
        <f>瑞穗國中!C27</f>
        <v>0</v>
      </c>
      <c r="D181" s="132" t="s">
        <v>13</v>
      </c>
      <c r="E181" s="29">
        <f>瑞穗國中!E27</f>
        <v>0</v>
      </c>
      <c r="F181" s="29">
        <f>瑞穗國中!F27</f>
        <v>0</v>
      </c>
      <c r="G181" s="29">
        <f>瑞穗國中!G27</f>
        <v>0</v>
      </c>
      <c r="H181" s="29">
        <f>瑞穗國中!H27</f>
        <v>0</v>
      </c>
      <c r="I181" s="29">
        <f>瑞穗國中!I27</f>
        <v>0</v>
      </c>
      <c r="J181" s="29">
        <f>瑞穗國中!J27</f>
        <v>0</v>
      </c>
      <c r="K181" s="27"/>
      <c r="L181" s="6"/>
      <c r="M181" s="6"/>
      <c r="N181" s="169"/>
      <c r="O181" s="170"/>
      <c r="P181" s="10"/>
    </row>
    <row r="182" spans="1:16" s="104" customFormat="1" ht="24.75" customHeight="1" x14ac:dyDescent="0.25">
      <c r="A182" s="97">
        <f>瑞穗國中!A28</f>
        <v>0</v>
      </c>
      <c r="B182" s="97">
        <f>瑞穗國中!B28</f>
        <v>0</v>
      </c>
      <c r="C182" s="97">
        <f>瑞穗國中!C28</f>
        <v>0</v>
      </c>
      <c r="D182" s="132" t="s">
        <v>52</v>
      </c>
      <c r="E182" s="29">
        <f>瑞穗國中!E28</f>
        <v>0</v>
      </c>
      <c r="F182" s="29">
        <f>瑞穗國中!F28</f>
        <v>0</v>
      </c>
      <c r="G182" s="29">
        <f>瑞穗國中!G28</f>
        <v>0</v>
      </c>
      <c r="H182" s="29">
        <f>瑞穗國中!H28</f>
        <v>0</v>
      </c>
      <c r="I182" s="29">
        <f>瑞穗國中!I28</f>
        <v>0</v>
      </c>
      <c r="J182" s="29">
        <f>瑞穗國中!J28</f>
        <v>0</v>
      </c>
      <c r="K182" s="27"/>
      <c r="L182" s="6"/>
      <c r="M182" s="6"/>
      <c r="N182" s="23"/>
      <c r="O182" s="24"/>
      <c r="P182" s="10"/>
    </row>
    <row r="183" spans="1:16" s="104" customFormat="1" ht="24.75" customHeight="1" x14ac:dyDescent="0.25">
      <c r="A183" s="97">
        <f>瑞穗國中!A29</f>
        <v>0</v>
      </c>
      <c r="B183" s="97">
        <f>瑞穗國中!B29</f>
        <v>0</v>
      </c>
      <c r="C183" s="97">
        <f>瑞穗國中!C29</f>
        <v>0</v>
      </c>
      <c r="D183" s="133" t="s">
        <v>15</v>
      </c>
      <c r="E183" s="29">
        <f>瑞穗國中!E29</f>
        <v>0</v>
      </c>
      <c r="F183" s="29">
        <f>瑞穗國中!F29</f>
        <v>0</v>
      </c>
      <c r="G183" s="29">
        <f>瑞穗國中!G29</f>
        <v>0</v>
      </c>
      <c r="H183" s="29">
        <f>瑞穗國中!H29</f>
        <v>0</v>
      </c>
      <c r="I183" s="29">
        <f>瑞穗國中!I29</f>
        <v>0</v>
      </c>
      <c r="J183" s="29">
        <f>瑞穗國中!J29</f>
        <v>0</v>
      </c>
      <c r="K183" s="27"/>
      <c r="L183" s="6"/>
      <c r="M183" s="6"/>
      <c r="N183" s="169"/>
      <c r="O183" s="170"/>
      <c r="P183" s="10"/>
    </row>
    <row r="184" spans="1:16" s="104" customFormat="1" ht="42.75" customHeight="1" x14ac:dyDescent="0.25">
      <c r="A184" s="97">
        <f>瑞穗國中!A30</f>
        <v>0</v>
      </c>
      <c r="B184" s="97">
        <f>瑞穗國中!B30</f>
        <v>0</v>
      </c>
      <c r="C184" s="97">
        <f>瑞穗國中!C30</f>
        <v>0</v>
      </c>
      <c r="D184" s="133" t="s">
        <v>11</v>
      </c>
      <c r="E184" s="29">
        <f>瑞穗國中!E30</f>
        <v>0</v>
      </c>
      <c r="F184" s="29">
        <f>瑞穗國中!F30</f>
        <v>0</v>
      </c>
      <c r="G184" s="29">
        <f>瑞穗國中!G30</f>
        <v>0</v>
      </c>
      <c r="H184" s="29">
        <f>瑞穗國中!H30</f>
        <v>0</v>
      </c>
      <c r="I184" s="29">
        <f>瑞穗國中!I30</f>
        <v>0</v>
      </c>
      <c r="J184" s="29">
        <f>瑞穗國中!J30</f>
        <v>0</v>
      </c>
      <c r="K184" s="27"/>
      <c r="L184" s="6"/>
      <c r="M184" s="6"/>
      <c r="N184" s="169"/>
      <c r="O184" s="170"/>
      <c r="P184" s="10"/>
    </row>
    <row r="185" spans="1:16" s="104" customFormat="1" ht="24" customHeight="1" x14ac:dyDescent="0.25">
      <c r="A185" s="97">
        <f>瑞穗國中!A31</f>
        <v>0</v>
      </c>
      <c r="B185" s="97">
        <f>瑞穗國中!B31</f>
        <v>0</v>
      </c>
      <c r="C185" s="97">
        <f>瑞穗國中!C31</f>
        <v>0</v>
      </c>
      <c r="D185" s="133" t="s">
        <v>24</v>
      </c>
      <c r="E185" s="29">
        <f>瑞穗國中!E31</f>
        <v>0</v>
      </c>
      <c r="F185" s="29">
        <f>瑞穗國中!F31</f>
        <v>0</v>
      </c>
      <c r="G185" s="29">
        <f>瑞穗國中!G31</f>
        <v>0</v>
      </c>
      <c r="H185" s="29">
        <f>瑞穗國中!H31</f>
        <v>0</v>
      </c>
      <c r="I185" s="29">
        <f>瑞穗國中!I31</f>
        <v>0</v>
      </c>
      <c r="J185" s="29">
        <f>瑞穗國中!J31</f>
        <v>0</v>
      </c>
      <c r="K185" s="27"/>
      <c r="L185" s="6"/>
      <c r="M185" s="6"/>
      <c r="N185" s="169"/>
      <c r="O185" s="170"/>
      <c r="P185" s="10"/>
    </row>
    <row r="186" spans="1:16" s="104" customFormat="1" ht="36" customHeight="1" x14ac:dyDescent="0.25">
      <c r="A186" s="97">
        <f>瑞穗國中!A32</f>
        <v>0</v>
      </c>
      <c r="B186" s="97">
        <f>瑞穗國中!B32</f>
        <v>0</v>
      </c>
      <c r="C186" s="97">
        <f>瑞穗國中!C32</f>
        <v>0</v>
      </c>
      <c r="D186" s="133" t="s">
        <v>16</v>
      </c>
      <c r="E186" s="29">
        <f>瑞穗國中!E32</f>
        <v>0</v>
      </c>
      <c r="F186" s="29">
        <f>瑞穗國中!F32</f>
        <v>0</v>
      </c>
      <c r="G186" s="29">
        <f>瑞穗國中!G32</f>
        <v>0</v>
      </c>
      <c r="H186" s="29">
        <f>瑞穗國中!H32</f>
        <v>0</v>
      </c>
      <c r="I186" s="29">
        <f>瑞穗國中!I32</f>
        <v>0</v>
      </c>
      <c r="J186" s="29">
        <f>瑞穗國中!J32</f>
        <v>0</v>
      </c>
      <c r="K186" s="27"/>
      <c r="L186" s="6"/>
      <c r="M186" s="6"/>
      <c r="N186" s="169"/>
      <c r="O186" s="170"/>
      <c r="P186" s="10"/>
    </row>
    <row r="187" spans="1:16" s="104" customFormat="1" ht="25.5" customHeight="1" x14ac:dyDescent="0.25">
      <c r="A187" s="81">
        <f>三民國中!A23</f>
        <v>0</v>
      </c>
      <c r="B187" s="81">
        <f>三民國中!B23</f>
        <v>0</v>
      </c>
      <c r="C187" s="81">
        <f>三民國中!C23</f>
        <v>0</v>
      </c>
      <c r="D187" s="106" t="s">
        <v>43</v>
      </c>
      <c r="E187" s="29">
        <f>三民國中!E24</f>
        <v>0</v>
      </c>
      <c r="F187" s="29">
        <f>三民國中!F24</f>
        <v>0</v>
      </c>
      <c r="G187" s="29">
        <f>三民國中!G24</f>
        <v>0</v>
      </c>
      <c r="H187" s="29">
        <f>三民國中!H24</f>
        <v>0</v>
      </c>
      <c r="I187" s="29">
        <f>三民國中!I24</f>
        <v>0</v>
      </c>
      <c r="J187" s="29">
        <f>三民國中!J24</f>
        <v>0</v>
      </c>
      <c r="K187" s="27"/>
      <c r="L187" s="135"/>
      <c r="M187" s="6"/>
      <c r="N187" s="169"/>
      <c r="O187" s="170"/>
      <c r="P187" s="10"/>
    </row>
    <row r="188" spans="1:16" s="104" customFormat="1" ht="24.75" customHeight="1" x14ac:dyDescent="0.25">
      <c r="A188" s="97">
        <f>三民國中!A25</f>
        <v>0</v>
      </c>
      <c r="B188" s="97">
        <f>三民國中!B25</f>
        <v>0</v>
      </c>
      <c r="C188" s="97">
        <f>三民國中!C25</f>
        <v>0</v>
      </c>
      <c r="D188" s="132" t="s">
        <v>14</v>
      </c>
      <c r="E188" s="29">
        <f>三民國中!E25</f>
        <v>0</v>
      </c>
      <c r="F188" s="29">
        <f>三民國中!F25</f>
        <v>0</v>
      </c>
      <c r="G188" s="29">
        <f>三民國中!G25</f>
        <v>0</v>
      </c>
      <c r="H188" s="29">
        <f>三民國中!H25</f>
        <v>0</v>
      </c>
      <c r="I188" s="29">
        <f>三民國中!I25</f>
        <v>0</v>
      </c>
      <c r="J188" s="29">
        <f>三民國中!J25</f>
        <v>0</v>
      </c>
      <c r="K188" s="27"/>
      <c r="L188" s="6"/>
      <c r="M188" s="6"/>
      <c r="N188" s="169"/>
      <c r="O188" s="170"/>
      <c r="P188" s="10"/>
    </row>
    <row r="189" spans="1:16" s="104" customFormat="1" ht="24.75" customHeight="1" x14ac:dyDescent="0.25">
      <c r="A189" s="97">
        <f>三民國中!A26</f>
        <v>0</v>
      </c>
      <c r="B189" s="97">
        <f>三民國中!B26</f>
        <v>0</v>
      </c>
      <c r="C189" s="97">
        <f>三民國中!C26</f>
        <v>0</v>
      </c>
      <c r="D189" s="132" t="s">
        <v>12</v>
      </c>
      <c r="E189" s="29">
        <f>三民國中!E26</f>
        <v>0</v>
      </c>
      <c r="F189" s="29">
        <f>三民國中!F26</f>
        <v>0</v>
      </c>
      <c r="G189" s="29">
        <f>三民國中!G26</f>
        <v>0</v>
      </c>
      <c r="H189" s="29">
        <f>三民國中!H26</f>
        <v>0</v>
      </c>
      <c r="I189" s="29">
        <f>三民國中!I26</f>
        <v>0</v>
      </c>
      <c r="J189" s="29">
        <f>三民國中!J26</f>
        <v>0</v>
      </c>
      <c r="K189" s="27"/>
      <c r="L189" s="6"/>
      <c r="M189" s="6"/>
      <c r="N189" s="169"/>
      <c r="O189" s="170"/>
      <c r="P189" s="10"/>
    </row>
    <row r="190" spans="1:16" s="104" customFormat="1" ht="24.75" customHeight="1" x14ac:dyDescent="0.25">
      <c r="A190" s="97">
        <f>三民國中!A27</f>
        <v>0</v>
      </c>
      <c r="B190" s="97">
        <f>三民國中!B27</f>
        <v>0</v>
      </c>
      <c r="C190" s="97">
        <f>三民國中!C27</f>
        <v>0</v>
      </c>
      <c r="D190" s="132" t="s">
        <v>13</v>
      </c>
      <c r="E190" s="29">
        <f>三民國中!E27</f>
        <v>0</v>
      </c>
      <c r="F190" s="29">
        <f>三民國中!F27</f>
        <v>0</v>
      </c>
      <c r="G190" s="29">
        <f>三民國中!G27</f>
        <v>0</v>
      </c>
      <c r="H190" s="29">
        <f>三民國中!H27</f>
        <v>0</v>
      </c>
      <c r="I190" s="29">
        <f>三民國中!I27</f>
        <v>0</v>
      </c>
      <c r="J190" s="29">
        <f>三民國中!J27</f>
        <v>0</v>
      </c>
      <c r="K190" s="27"/>
      <c r="L190" s="6"/>
      <c r="M190" s="6"/>
      <c r="N190" s="169"/>
      <c r="O190" s="170"/>
      <c r="P190" s="10"/>
    </row>
    <row r="191" spans="1:16" s="104" customFormat="1" ht="24.75" customHeight="1" x14ac:dyDescent="0.25">
      <c r="A191" s="97">
        <f>三民國中!A28</f>
        <v>0</v>
      </c>
      <c r="B191" s="97">
        <f>三民國中!B28</f>
        <v>0</v>
      </c>
      <c r="C191" s="97">
        <f>三民國中!C28</f>
        <v>0</v>
      </c>
      <c r="D191" s="132" t="s">
        <v>52</v>
      </c>
      <c r="E191" s="29">
        <f>三民國中!E28</f>
        <v>0</v>
      </c>
      <c r="F191" s="29">
        <f>三民國中!F28</f>
        <v>0</v>
      </c>
      <c r="G191" s="29">
        <f>三民國中!G28</f>
        <v>0</v>
      </c>
      <c r="H191" s="29">
        <f>三民國中!H28</f>
        <v>0</v>
      </c>
      <c r="I191" s="29">
        <f>三民國中!I28</f>
        <v>0</v>
      </c>
      <c r="J191" s="29">
        <f>三民國中!J28</f>
        <v>0</v>
      </c>
      <c r="K191" s="27"/>
      <c r="L191" s="6"/>
      <c r="M191" s="6"/>
      <c r="N191" s="23"/>
      <c r="O191" s="24"/>
      <c r="P191" s="10"/>
    </row>
    <row r="192" spans="1:16" s="104" customFormat="1" ht="24.75" customHeight="1" x14ac:dyDescent="0.25">
      <c r="A192" s="97">
        <f>三民國中!A29</f>
        <v>0</v>
      </c>
      <c r="B192" s="97">
        <f>三民國中!B29</f>
        <v>0</v>
      </c>
      <c r="C192" s="97">
        <f>三民國中!C29</f>
        <v>0</v>
      </c>
      <c r="D192" s="133" t="s">
        <v>15</v>
      </c>
      <c r="E192" s="29">
        <f>三民國中!E29</f>
        <v>0</v>
      </c>
      <c r="F192" s="29">
        <f>三民國中!F29</f>
        <v>0</v>
      </c>
      <c r="G192" s="29">
        <f>三民國中!G29</f>
        <v>0</v>
      </c>
      <c r="H192" s="29">
        <f>三民國中!H29</f>
        <v>0</v>
      </c>
      <c r="I192" s="29">
        <f>三民國中!I29</f>
        <v>0</v>
      </c>
      <c r="J192" s="29">
        <f>三民國中!J29</f>
        <v>0</v>
      </c>
      <c r="K192" s="27"/>
      <c r="L192" s="6"/>
      <c r="M192" s="6"/>
      <c r="N192" s="169"/>
      <c r="O192" s="170"/>
      <c r="P192" s="10"/>
    </row>
    <row r="193" spans="1:16" s="104" customFormat="1" ht="41.25" customHeight="1" x14ac:dyDescent="0.25">
      <c r="A193" s="97">
        <f>三民國中!A30</f>
        <v>0</v>
      </c>
      <c r="B193" s="97">
        <f>三民國中!B30</f>
        <v>0</v>
      </c>
      <c r="C193" s="97">
        <f>三民國中!C30</f>
        <v>0</v>
      </c>
      <c r="D193" s="133" t="s">
        <v>11</v>
      </c>
      <c r="E193" s="29">
        <f>三民國中!E30</f>
        <v>0</v>
      </c>
      <c r="F193" s="29">
        <f>三民國中!F30</f>
        <v>0</v>
      </c>
      <c r="G193" s="29">
        <f>三民國中!G30</f>
        <v>0</v>
      </c>
      <c r="H193" s="29">
        <f>三民國中!H30</f>
        <v>0</v>
      </c>
      <c r="I193" s="29">
        <f>三民國中!I30</f>
        <v>0</v>
      </c>
      <c r="J193" s="29">
        <f>三民國中!J30</f>
        <v>0</v>
      </c>
      <c r="K193" s="27"/>
      <c r="L193" s="6"/>
      <c r="M193" s="6"/>
      <c r="N193" s="169"/>
      <c r="O193" s="170"/>
      <c r="P193" s="10"/>
    </row>
    <row r="194" spans="1:16" s="104" customFormat="1" ht="24" customHeight="1" x14ac:dyDescent="0.25">
      <c r="A194" s="97">
        <f>三民國中!A31</f>
        <v>0</v>
      </c>
      <c r="B194" s="97">
        <f>三民國中!B31</f>
        <v>0</v>
      </c>
      <c r="C194" s="97">
        <f>三民國中!C31</f>
        <v>0</v>
      </c>
      <c r="D194" s="133" t="s">
        <v>24</v>
      </c>
      <c r="E194" s="29">
        <f>三民國中!E31</f>
        <v>0</v>
      </c>
      <c r="F194" s="29">
        <f>三民國中!F31</f>
        <v>0</v>
      </c>
      <c r="G194" s="29">
        <f>三民國中!G31</f>
        <v>0</v>
      </c>
      <c r="H194" s="29">
        <f>三民國中!H31</f>
        <v>0</v>
      </c>
      <c r="I194" s="29">
        <f>三民國中!I31</f>
        <v>0</v>
      </c>
      <c r="J194" s="29">
        <f>三民國中!J31</f>
        <v>0</v>
      </c>
      <c r="K194" s="27"/>
      <c r="L194" s="6"/>
      <c r="M194" s="6"/>
      <c r="N194" s="169"/>
      <c r="O194" s="170"/>
      <c r="P194" s="10"/>
    </row>
    <row r="195" spans="1:16" s="104" customFormat="1" ht="36" customHeight="1" x14ac:dyDescent="0.25">
      <c r="A195" s="97">
        <f>三民國中!A32</f>
        <v>0</v>
      </c>
      <c r="B195" s="97">
        <f>三民國中!B32</f>
        <v>0</v>
      </c>
      <c r="C195" s="97">
        <f>三民國中!C32</f>
        <v>0</v>
      </c>
      <c r="D195" s="133" t="s">
        <v>16</v>
      </c>
      <c r="E195" s="29">
        <f>三民國中!E32</f>
        <v>0</v>
      </c>
      <c r="F195" s="29">
        <f>三民國中!F32</f>
        <v>0</v>
      </c>
      <c r="G195" s="29">
        <f>三民國中!G32</f>
        <v>0</v>
      </c>
      <c r="H195" s="29">
        <f>三民國中!H32</f>
        <v>0</v>
      </c>
      <c r="I195" s="29">
        <f>三民國中!I32</f>
        <v>0</v>
      </c>
      <c r="J195" s="29">
        <f>三民國中!J32</f>
        <v>0</v>
      </c>
      <c r="K195" s="27"/>
      <c r="L195" s="6"/>
      <c r="M195" s="6"/>
      <c r="N195" s="169"/>
      <c r="O195" s="170"/>
      <c r="P195" s="10"/>
    </row>
    <row r="196" spans="1:16" s="104" customFormat="1" ht="25.5" customHeight="1" x14ac:dyDescent="0.25">
      <c r="A196" s="81">
        <f>玉里國中!A23</f>
        <v>0</v>
      </c>
      <c r="B196" s="81">
        <f>玉里國中!B23</f>
        <v>0</v>
      </c>
      <c r="C196" s="81">
        <f>玉里國中!C23</f>
        <v>0</v>
      </c>
      <c r="D196" s="106" t="s">
        <v>44</v>
      </c>
      <c r="E196" s="29">
        <f>玉里國中!E24</f>
        <v>0</v>
      </c>
      <c r="F196" s="29">
        <f>玉里國中!F24</f>
        <v>0</v>
      </c>
      <c r="G196" s="29">
        <f>玉里國中!G24</f>
        <v>0</v>
      </c>
      <c r="H196" s="29">
        <f>玉里國中!H24</f>
        <v>0</v>
      </c>
      <c r="I196" s="29">
        <f>玉里國中!I24</f>
        <v>0</v>
      </c>
      <c r="J196" s="29">
        <f>玉里國中!J24</f>
        <v>0</v>
      </c>
      <c r="K196" s="27"/>
      <c r="L196" s="135"/>
      <c r="M196" s="6"/>
      <c r="N196" s="169"/>
      <c r="O196" s="170"/>
      <c r="P196" s="10"/>
    </row>
    <row r="197" spans="1:16" s="104" customFormat="1" ht="24.75" customHeight="1" x14ac:dyDescent="0.25">
      <c r="A197" s="97">
        <f>玉里國中!A25</f>
        <v>0</v>
      </c>
      <c r="B197" s="97">
        <f>玉里國中!B25</f>
        <v>0</v>
      </c>
      <c r="C197" s="97">
        <f>玉里國中!C25</f>
        <v>0</v>
      </c>
      <c r="D197" s="132" t="s">
        <v>14</v>
      </c>
      <c r="E197" s="29">
        <f>玉里國中!E25</f>
        <v>0</v>
      </c>
      <c r="F197" s="29">
        <f>玉里國中!F25</f>
        <v>0</v>
      </c>
      <c r="G197" s="29">
        <f>玉里國中!G25</f>
        <v>0</v>
      </c>
      <c r="H197" s="29">
        <f>玉里國中!H25</f>
        <v>0</v>
      </c>
      <c r="I197" s="29">
        <f>玉里國中!I25</f>
        <v>0</v>
      </c>
      <c r="J197" s="29">
        <f>玉里國中!J25</f>
        <v>0</v>
      </c>
      <c r="K197" s="27"/>
      <c r="L197" s="6"/>
      <c r="M197" s="6"/>
      <c r="N197" s="169"/>
      <c r="O197" s="170"/>
      <c r="P197" s="10"/>
    </row>
    <row r="198" spans="1:16" s="104" customFormat="1" ht="24.75" customHeight="1" x14ac:dyDescent="0.25">
      <c r="A198" s="97">
        <f>玉里國中!A26</f>
        <v>0</v>
      </c>
      <c r="B198" s="97">
        <f>玉里國中!B26</f>
        <v>0</v>
      </c>
      <c r="C198" s="97">
        <f>玉里國中!C26</f>
        <v>0</v>
      </c>
      <c r="D198" s="132" t="s">
        <v>12</v>
      </c>
      <c r="E198" s="29">
        <f>玉里國中!E26</f>
        <v>0</v>
      </c>
      <c r="F198" s="29">
        <f>玉里國中!F26</f>
        <v>0</v>
      </c>
      <c r="G198" s="29">
        <f>玉里國中!G26</f>
        <v>0</v>
      </c>
      <c r="H198" s="29">
        <f>玉里國中!H26</f>
        <v>0</v>
      </c>
      <c r="I198" s="29">
        <f>玉里國中!I26</f>
        <v>0</v>
      </c>
      <c r="J198" s="29">
        <f>玉里國中!J26</f>
        <v>0</v>
      </c>
      <c r="K198" s="27"/>
      <c r="L198" s="6"/>
      <c r="M198" s="6"/>
      <c r="N198" s="169"/>
      <c r="O198" s="170"/>
      <c r="P198" s="10"/>
    </row>
    <row r="199" spans="1:16" s="104" customFormat="1" ht="24.75" customHeight="1" x14ac:dyDescent="0.25">
      <c r="A199" s="97">
        <f>玉里國中!A27</f>
        <v>0</v>
      </c>
      <c r="B199" s="97">
        <f>玉里國中!B27</f>
        <v>0</v>
      </c>
      <c r="C199" s="97">
        <f>玉里國中!C27</f>
        <v>0</v>
      </c>
      <c r="D199" s="132" t="s">
        <v>13</v>
      </c>
      <c r="E199" s="29">
        <f>玉里國中!E27</f>
        <v>0</v>
      </c>
      <c r="F199" s="29">
        <f>玉里國中!F27</f>
        <v>0</v>
      </c>
      <c r="G199" s="29">
        <f>玉里國中!G27</f>
        <v>0</v>
      </c>
      <c r="H199" s="29">
        <f>玉里國中!H27</f>
        <v>0</v>
      </c>
      <c r="I199" s="29">
        <f>玉里國中!I27</f>
        <v>0</v>
      </c>
      <c r="J199" s="29">
        <f>玉里國中!J27</f>
        <v>0</v>
      </c>
      <c r="K199" s="27"/>
      <c r="L199" s="6"/>
      <c r="M199" s="6"/>
      <c r="N199" s="169"/>
      <c r="O199" s="170"/>
      <c r="P199" s="10"/>
    </row>
    <row r="200" spans="1:16" s="104" customFormat="1" ht="24.75" customHeight="1" x14ac:dyDescent="0.25">
      <c r="A200" s="97">
        <f>玉里國中!A28</f>
        <v>0</v>
      </c>
      <c r="B200" s="97">
        <f>玉里國中!B28</f>
        <v>0</v>
      </c>
      <c r="C200" s="97">
        <f>玉里國中!C28</f>
        <v>0</v>
      </c>
      <c r="D200" s="132" t="s">
        <v>52</v>
      </c>
      <c r="E200" s="29">
        <f>玉里國中!E28</f>
        <v>0</v>
      </c>
      <c r="F200" s="29">
        <f>玉里國中!F28</f>
        <v>0</v>
      </c>
      <c r="G200" s="29">
        <f>玉里國中!G28</f>
        <v>0</v>
      </c>
      <c r="H200" s="29">
        <f>玉里國中!H28</f>
        <v>0</v>
      </c>
      <c r="I200" s="29">
        <f>玉里國中!I28</f>
        <v>0</v>
      </c>
      <c r="J200" s="29">
        <f>玉里國中!J28</f>
        <v>0</v>
      </c>
      <c r="K200" s="27"/>
      <c r="L200" s="6"/>
      <c r="M200" s="6"/>
      <c r="N200" s="23"/>
      <c r="O200" s="24"/>
      <c r="P200" s="10"/>
    </row>
    <row r="201" spans="1:16" s="104" customFormat="1" ht="24.75" customHeight="1" x14ac:dyDescent="0.25">
      <c r="A201" s="97">
        <f>玉里國中!A29</f>
        <v>0</v>
      </c>
      <c r="B201" s="97">
        <f>玉里國中!B29</f>
        <v>0</v>
      </c>
      <c r="C201" s="97">
        <f>玉里國中!C29</f>
        <v>0</v>
      </c>
      <c r="D201" s="133" t="s">
        <v>15</v>
      </c>
      <c r="E201" s="29">
        <f>玉里國中!E29</f>
        <v>0</v>
      </c>
      <c r="F201" s="29">
        <f>玉里國中!F29</f>
        <v>0</v>
      </c>
      <c r="G201" s="29">
        <f>玉里國中!G29</f>
        <v>0</v>
      </c>
      <c r="H201" s="29">
        <f>玉里國中!H29</f>
        <v>0</v>
      </c>
      <c r="I201" s="29">
        <f>玉里國中!I29</f>
        <v>0</v>
      </c>
      <c r="J201" s="29">
        <f>玉里國中!J29</f>
        <v>0</v>
      </c>
      <c r="K201" s="27"/>
      <c r="L201" s="6"/>
      <c r="M201" s="6"/>
      <c r="N201" s="169"/>
      <c r="O201" s="170"/>
      <c r="P201" s="10"/>
    </row>
    <row r="202" spans="1:16" s="104" customFormat="1" ht="40.5" customHeight="1" x14ac:dyDescent="0.25">
      <c r="A202" s="97">
        <f>玉里國中!A30</f>
        <v>0</v>
      </c>
      <c r="B202" s="97">
        <f>玉里國中!B30</f>
        <v>0</v>
      </c>
      <c r="C202" s="97">
        <f>玉里國中!C30</f>
        <v>0</v>
      </c>
      <c r="D202" s="133" t="s">
        <v>11</v>
      </c>
      <c r="E202" s="29">
        <f>玉里國中!E30</f>
        <v>0</v>
      </c>
      <c r="F202" s="29">
        <f>玉里國中!F30</f>
        <v>0</v>
      </c>
      <c r="G202" s="29">
        <f>玉里國中!G30</f>
        <v>0</v>
      </c>
      <c r="H202" s="29">
        <f>玉里國中!H30</f>
        <v>0</v>
      </c>
      <c r="I202" s="29">
        <f>玉里國中!I30</f>
        <v>0</v>
      </c>
      <c r="J202" s="29">
        <f>玉里國中!J30</f>
        <v>0</v>
      </c>
      <c r="K202" s="27"/>
      <c r="L202" s="6"/>
      <c r="M202" s="6"/>
      <c r="N202" s="169"/>
      <c r="O202" s="170"/>
      <c r="P202" s="10"/>
    </row>
    <row r="203" spans="1:16" s="104" customFormat="1" ht="24" customHeight="1" x14ac:dyDescent="0.25">
      <c r="A203" s="97">
        <f>玉里國中!A31</f>
        <v>0</v>
      </c>
      <c r="B203" s="97">
        <f>玉里國中!B31</f>
        <v>0</v>
      </c>
      <c r="C203" s="97">
        <f>玉里國中!C31</f>
        <v>0</v>
      </c>
      <c r="D203" s="133" t="s">
        <v>24</v>
      </c>
      <c r="E203" s="29">
        <f>玉里國中!E31</f>
        <v>0</v>
      </c>
      <c r="F203" s="29">
        <f>玉里國中!F31</f>
        <v>0</v>
      </c>
      <c r="G203" s="29">
        <f>玉里國中!G31</f>
        <v>0</v>
      </c>
      <c r="H203" s="29">
        <f>玉里國中!H31</f>
        <v>0</v>
      </c>
      <c r="I203" s="29">
        <f>玉里國中!I31</f>
        <v>0</v>
      </c>
      <c r="J203" s="29">
        <f>玉里國中!J31</f>
        <v>0</v>
      </c>
      <c r="K203" s="27"/>
      <c r="L203" s="6"/>
      <c r="M203" s="6"/>
      <c r="N203" s="169"/>
      <c r="O203" s="170"/>
      <c r="P203" s="10"/>
    </row>
    <row r="204" spans="1:16" s="104" customFormat="1" ht="36" customHeight="1" x14ac:dyDescent="0.25">
      <c r="A204" s="97">
        <f>玉里國中!A32</f>
        <v>0</v>
      </c>
      <c r="B204" s="97">
        <f>玉里國中!B32</f>
        <v>0</v>
      </c>
      <c r="C204" s="97">
        <f>玉里國中!C32</f>
        <v>0</v>
      </c>
      <c r="D204" s="133" t="s">
        <v>16</v>
      </c>
      <c r="E204" s="29">
        <f>玉里國中!E32</f>
        <v>0</v>
      </c>
      <c r="F204" s="29">
        <f>玉里國中!F32</f>
        <v>0</v>
      </c>
      <c r="G204" s="29">
        <f>玉里國中!G32</f>
        <v>0</v>
      </c>
      <c r="H204" s="29">
        <f>玉里國中!H32</f>
        <v>0</v>
      </c>
      <c r="I204" s="29">
        <f>玉里國中!I32</f>
        <v>0</v>
      </c>
      <c r="J204" s="29">
        <f>玉里國中!J32</f>
        <v>0</v>
      </c>
      <c r="K204" s="27"/>
      <c r="L204" s="6"/>
      <c r="M204" s="6"/>
      <c r="N204" s="169"/>
      <c r="O204" s="170"/>
      <c r="P204" s="10"/>
    </row>
    <row r="205" spans="1:16" s="104" customFormat="1" ht="25.5" customHeight="1" x14ac:dyDescent="0.25">
      <c r="A205" s="81">
        <f>玉東國中!A23</f>
        <v>0</v>
      </c>
      <c r="B205" s="81">
        <f>玉東國中!B23</f>
        <v>0</v>
      </c>
      <c r="C205" s="81">
        <f>玉東國中!C23</f>
        <v>0</v>
      </c>
      <c r="D205" s="106" t="s">
        <v>45</v>
      </c>
      <c r="E205" s="29">
        <f>玉東國中!E24</f>
        <v>0</v>
      </c>
      <c r="F205" s="29">
        <f>玉東國中!F24</f>
        <v>0</v>
      </c>
      <c r="G205" s="29">
        <f>玉東國中!G24</f>
        <v>0</v>
      </c>
      <c r="H205" s="29">
        <f>玉東國中!H24</f>
        <v>0</v>
      </c>
      <c r="I205" s="29">
        <f>玉東國中!I24</f>
        <v>0</v>
      </c>
      <c r="J205" s="29">
        <f>玉東國中!J24</f>
        <v>0</v>
      </c>
      <c r="K205" s="27"/>
      <c r="L205" s="135"/>
      <c r="M205" s="6"/>
      <c r="N205" s="169"/>
      <c r="O205" s="170"/>
      <c r="P205" s="10"/>
    </row>
    <row r="206" spans="1:16" s="104" customFormat="1" ht="24.75" customHeight="1" x14ac:dyDescent="0.25">
      <c r="A206" s="97">
        <f>玉東國中!A25</f>
        <v>0</v>
      </c>
      <c r="B206" s="97">
        <f>玉東國中!B25</f>
        <v>0</v>
      </c>
      <c r="C206" s="97">
        <f>玉東國中!C25</f>
        <v>0</v>
      </c>
      <c r="D206" s="132" t="s">
        <v>14</v>
      </c>
      <c r="E206" s="29">
        <f>玉東國中!E25</f>
        <v>0</v>
      </c>
      <c r="F206" s="29">
        <f>玉東國中!F25</f>
        <v>0</v>
      </c>
      <c r="G206" s="29">
        <f>玉東國中!G25</f>
        <v>0</v>
      </c>
      <c r="H206" s="29">
        <f>玉東國中!H25</f>
        <v>0</v>
      </c>
      <c r="I206" s="29">
        <f>玉東國中!I25</f>
        <v>0</v>
      </c>
      <c r="J206" s="29">
        <f>玉東國中!J25</f>
        <v>0</v>
      </c>
      <c r="K206" s="27"/>
      <c r="L206" s="6"/>
      <c r="M206" s="6"/>
      <c r="N206" s="169"/>
      <c r="O206" s="170"/>
      <c r="P206" s="10"/>
    </row>
    <row r="207" spans="1:16" s="104" customFormat="1" ht="24.75" customHeight="1" x14ac:dyDescent="0.25">
      <c r="A207" s="97">
        <f>玉東國中!A26</f>
        <v>0</v>
      </c>
      <c r="B207" s="97">
        <f>玉東國中!B26</f>
        <v>0</v>
      </c>
      <c r="C207" s="97">
        <f>玉東國中!C26</f>
        <v>0</v>
      </c>
      <c r="D207" s="132" t="s">
        <v>12</v>
      </c>
      <c r="E207" s="29">
        <f>玉東國中!E26</f>
        <v>0</v>
      </c>
      <c r="F207" s="29">
        <f>玉東國中!F26</f>
        <v>0</v>
      </c>
      <c r="G207" s="29">
        <f>玉東國中!G26</f>
        <v>0</v>
      </c>
      <c r="H207" s="29">
        <f>玉東國中!H26</f>
        <v>0</v>
      </c>
      <c r="I207" s="29">
        <f>玉東國中!I26</f>
        <v>0</v>
      </c>
      <c r="J207" s="29">
        <f>玉東國中!J26</f>
        <v>0</v>
      </c>
      <c r="K207" s="27"/>
      <c r="L207" s="6"/>
      <c r="M207" s="6"/>
      <c r="N207" s="169"/>
      <c r="O207" s="170"/>
      <c r="P207" s="10"/>
    </row>
    <row r="208" spans="1:16" s="104" customFormat="1" ht="24.75" customHeight="1" x14ac:dyDescent="0.25">
      <c r="A208" s="97">
        <f>玉東國中!A27</f>
        <v>0</v>
      </c>
      <c r="B208" s="97">
        <f>玉東國中!B27</f>
        <v>0</v>
      </c>
      <c r="C208" s="97">
        <f>玉東國中!C27</f>
        <v>0</v>
      </c>
      <c r="D208" s="132" t="s">
        <v>13</v>
      </c>
      <c r="E208" s="29">
        <f>玉東國中!E27</f>
        <v>0</v>
      </c>
      <c r="F208" s="29">
        <f>玉東國中!F27</f>
        <v>0</v>
      </c>
      <c r="G208" s="29">
        <f>玉東國中!G27</f>
        <v>0</v>
      </c>
      <c r="H208" s="29">
        <f>玉東國中!H27</f>
        <v>0</v>
      </c>
      <c r="I208" s="29">
        <f>玉東國中!I27</f>
        <v>0</v>
      </c>
      <c r="J208" s="29">
        <f>玉東國中!J27</f>
        <v>0</v>
      </c>
      <c r="K208" s="27"/>
      <c r="L208" s="6"/>
      <c r="M208" s="6"/>
      <c r="N208" s="169"/>
      <c r="O208" s="170"/>
      <c r="P208" s="10"/>
    </row>
    <row r="209" spans="1:16" s="104" customFormat="1" ht="24.75" customHeight="1" x14ac:dyDescent="0.25">
      <c r="A209" s="97">
        <f>玉東國中!A28</f>
        <v>0</v>
      </c>
      <c r="B209" s="97">
        <f>玉東國中!B28</f>
        <v>0</v>
      </c>
      <c r="C209" s="97">
        <f>玉東國中!C28</f>
        <v>0</v>
      </c>
      <c r="D209" s="132" t="s">
        <v>52</v>
      </c>
      <c r="E209" s="29">
        <f>玉東國中!E28</f>
        <v>0</v>
      </c>
      <c r="F209" s="29">
        <f>玉東國中!F28</f>
        <v>0</v>
      </c>
      <c r="G209" s="29">
        <f>玉東國中!G28</f>
        <v>0</v>
      </c>
      <c r="H209" s="29">
        <f>玉東國中!H28</f>
        <v>0</v>
      </c>
      <c r="I209" s="29">
        <f>玉東國中!I28</f>
        <v>0</v>
      </c>
      <c r="J209" s="29">
        <f>玉東國中!J28</f>
        <v>0</v>
      </c>
      <c r="K209" s="27"/>
      <c r="L209" s="6"/>
      <c r="M209" s="6"/>
      <c r="N209" s="23"/>
      <c r="O209" s="24"/>
      <c r="P209" s="10"/>
    </row>
    <row r="210" spans="1:16" s="104" customFormat="1" ht="24.75" customHeight="1" x14ac:dyDescent="0.25">
      <c r="A210" s="97">
        <f>玉東國中!A29</f>
        <v>0</v>
      </c>
      <c r="B210" s="97">
        <f>玉東國中!B29</f>
        <v>0</v>
      </c>
      <c r="C210" s="97">
        <f>玉東國中!C29</f>
        <v>0</v>
      </c>
      <c r="D210" s="133" t="s">
        <v>15</v>
      </c>
      <c r="E210" s="29">
        <f>玉東國中!E29</f>
        <v>0</v>
      </c>
      <c r="F210" s="29">
        <f>玉東國中!F29</f>
        <v>0</v>
      </c>
      <c r="G210" s="29">
        <f>玉東國中!G29</f>
        <v>0</v>
      </c>
      <c r="H210" s="29">
        <f>玉東國中!H29</f>
        <v>0</v>
      </c>
      <c r="I210" s="29">
        <f>玉東國中!I29</f>
        <v>0</v>
      </c>
      <c r="J210" s="29">
        <f>玉東國中!J29</f>
        <v>0</v>
      </c>
      <c r="K210" s="27"/>
      <c r="L210" s="6"/>
      <c r="M210" s="6"/>
      <c r="N210" s="169"/>
      <c r="O210" s="170"/>
      <c r="P210" s="10"/>
    </row>
    <row r="211" spans="1:16" s="104" customFormat="1" ht="39.75" customHeight="1" x14ac:dyDescent="0.25">
      <c r="A211" s="97">
        <f>玉東國中!A30</f>
        <v>0</v>
      </c>
      <c r="B211" s="97">
        <f>玉東國中!B30</f>
        <v>0</v>
      </c>
      <c r="C211" s="97">
        <f>玉東國中!C30</f>
        <v>0</v>
      </c>
      <c r="D211" s="133" t="s">
        <v>11</v>
      </c>
      <c r="E211" s="29">
        <f>玉東國中!E30</f>
        <v>0</v>
      </c>
      <c r="F211" s="29">
        <f>玉東國中!F30</f>
        <v>0</v>
      </c>
      <c r="G211" s="29">
        <f>玉東國中!G30</f>
        <v>0</v>
      </c>
      <c r="H211" s="29">
        <f>玉東國中!H30</f>
        <v>0</v>
      </c>
      <c r="I211" s="29">
        <f>玉東國中!I30</f>
        <v>0</v>
      </c>
      <c r="J211" s="29">
        <f>玉東國中!J30</f>
        <v>0</v>
      </c>
      <c r="K211" s="27"/>
      <c r="L211" s="6"/>
      <c r="M211" s="6"/>
      <c r="N211" s="169"/>
      <c r="O211" s="170"/>
      <c r="P211" s="10"/>
    </row>
    <row r="212" spans="1:16" s="104" customFormat="1" ht="24" customHeight="1" x14ac:dyDescent="0.25">
      <c r="A212" s="97">
        <f>玉東國中!A31</f>
        <v>0</v>
      </c>
      <c r="B212" s="97">
        <f>玉東國中!B31</f>
        <v>0</v>
      </c>
      <c r="C212" s="97">
        <f>玉東國中!C31</f>
        <v>0</v>
      </c>
      <c r="D212" s="133" t="s">
        <v>24</v>
      </c>
      <c r="E212" s="29">
        <f>玉東國中!E31</f>
        <v>0</v>
      </c>
      <c r="F212" s="29">
        <f>玉東國中!F31</f>
        <v>0</v>
      </c>
      <c r="G212" s="29">
        <f>玉東國中!G31</f>
        <v>0</v>
      </c>
      <c r="H212" s="29">
        <f>玉東國中!H31</f>
        <v>0</v>
      </c>
      <c r="I212" s="29">
        <f>玉東國中!I31</f>
        <v>0</v>
      </c>
      <c r="J212" s="29">
        <f>玉東國中!J31</f>
        <v>0</v>
      </c>
      <c r="K212" s="27"/>
      <c r="L212" s="6"/>
      <c r="M212" s="6"/>
      <c r="N212" s="169"/>
      <c r="O212" s="170"/>
      <c r="P212" s="10"/>
    </row>
    <row r="213" spans="1:16" s="104" customFormat="1" ht="36" customHeight="1" x14ac:dyDescent="0.25">
      <c r="A213" s="97">
        <f>玉東國中!A32</f>
        <v>0</v>
      </c>
      <c r="B213" s="97">
        <f>玉東國中!B32</f>
        <v>0</v>
      </c>
      <c r="C213" s="97">
        <f>玉東國中!C32</f>
        <v>0</v>
      </c>
      <c r="D213" s="133" t="s">
        <v>16</v>
      </c>
      <c r="E213" s="29">
        <f>玉東國中!E32</f>
        <v>0</v>
      </c>
      <c r="F213" s="29">
        <f>玉東國中!F32</f>
        <v>0</v>
      </c>
      <c r="G213" s="29">
        <f>玉東國中!G32</f>
        <v>0</v>
      </c>
      <c r="H213" s="29">
        <f>玉東國中!H32</f>
        <v>0</v>
      </c>
      <c r="I213" s="29">
        <f>玉東國中!I32</f>
        <v>0</v>
      </c>
      <c r="J213" s="29">
        <f>玉東國中!J32</f>
        <v>0</v>
      </c>
      <c r="K213" s="27"/>
      <c r="L213" s="6"/>
      <c r="M213" s="6"/>
      <c r="N213" s="169"/>
      <c r="O213" s="170"/>
      <c r="P213" s="10"/>
    </row>
    <row r="214" spans="1:16" s="104" customFormat="1" ht="25.5" customHeight="1" x14ac:dyDescent="0.25">
      <c r="A214" s="81">
        <f>富北國中!A23</f>
        <v>0</v>
      </c>
      <c r="B214" s="81">
        <f>富北國中!B23</f>
        <v>0</v>
      </c>
      <c r="C214" s="81">
        <f>富北國中!C23</f>
        <v>0</v>
      </c>
      <c r="D214" s="106" t="s">
        <v>46</v>
      </c>
      <c r="E214" s="29">
        <f>富北國中!E24</f>
        <v>0</v>
      </c>
      <c r="F214" s="29">
        <f>富北國中!F24</f>
        <v>0</v>
      </c>
      <c r="G214" s="29">
        <f>富北國中!G24</f>
        <v>0</v>
      </c>
      <c r="H214" s="29">
        <f>富北國中!H24</f>
        <v>0</v>
      </c>
      <c r="I214" s="29">
        <f>富北國中!I24</f>
        <v>0</v>
      </c>
      <c r="J214" s="29">
        <f>富北國中!J24</f>
        <v>0</v>
      </c>
      <c r="K214" s="27"/>
      <c r="L214" s="135"/>
      <c r="M214" s="6"/>
      <c r="N214" s="169"/>
      <c r="O214" s="170"/>
      <c r="P214" s="10"/>
    </row>
    <row r="215" spans="1:16" s="104" customFormat="1" ht="24.75" customHeight="1" x14ac:dyDescent="0.25">
      <c r="A215" s="97">
        <f>富北國中!A25</f>
        <v>0</v>
      </c>
      <c r="B215" s="97">
        <f>富北國中!B25</f>
        <v>0</v>
      </c>
      <c r="C215" s="97">
        <f>富北國中!C25</f>
        <v>0</v>
      </c>
      <c r="D215" s="132" t="s">
        <v>14</v>
      </c>
      <c r="E215" s="29">
        <f>富北國中!E25</f>
        <v>0</v>
      </c>
      <c r="F215" s="29">
        <f>富北國中!F25</f>
        <v>0</v>
      </c>
      <c r="G215" s="29">
        <f>富北國中!G25</f>
        <v>0</v>
      </c>
      <c r="H215" s="29">
        <f>富北國中!H25</f>
        <v>0</v>
      </c>
      <c r="I215" s="29">
        <f>富北國中!I25</f>
        <v>0</v>
      </c>
      <c r="J215" s="29">
        <f>富北國中!J25</f>
        <v>0</v>
      </c>
      <c r="K215" s="27"/>
      <c r="L215" s="6"/>
      <c r="M215" s="6"/>
      <c r="N215" s="169"/>
      <c r="O215" s="170"/>
      <c r="P215" s="10"/>
    </row>
    <row r="216" spans="1:16" s="104" customFormat="1" ht="24.75" customHeight="1" x14ac:dyDescent="0.25">
      <c r="A216" s="97">
        <f>富北國中!A26</f>
        <v>0</v>
      </c>
      <c r="B216" s="97">
        <f>富北國中!B26</f>
        <v>0</v>
      </c>
      <c r="C216" s="97">
        <f>富北國中!C26</f>
        <v>0</v>
      </c>
      <c r="D216" s="132" t="s">
        <v>12</v>
      </c>
      <c r="E216" s="29">
        <f>富北國中!E26</f>
        <v>0</v>
      </c>
      <c r="F216" s="29">
        <f>富北國中!F26</f>
        <v>0</v>
      </c>
      <c r="G216" s="29">
        <f>富北國中!G26</f>
        <v>0</v>
      </c>
      <c r="H216" s="29">
        <f>富北國中!H26</f>
        <v>0</v>
      </c>
      <c r="I216" s="29">
        <f>富北國中!I26</f>
        <v>0</v>
      </c>
      <c r="J216" s="29">
        <f>富北國中!J26</f>
        <v>0</v>
      </c>
      <c r="K216" s="27"/>
      <c r="L216" s="6"/>
      <c r="M216" s="6"/>
      <c r="N216" s="169"/>
      <c r="O216" s="170"/>
      <c r="P216" s="10"/>
    </row>
    <row r="217" spans="1:16" s="104" customFormat="1" ht="24.75" customHeight="1" x14ac:dyDescent="0.25">
      <c r="A217" s="97">
        <f>富北國中!A27</f>
        <v>0</v>
      </c>
      <c r="B217" s="97">
        <f>富北國中!B27</f>
        <v>0</v>
      </c>
      <c r="C217" s="97">
        <f>富北國中!C27</f>
        <v>0</v>
      </c>
      <c r="D217" s="132" t="s">
        <v>13</v>
      </c>
      <c r="E217" s="29">
        <f>富北國中!E27</f>
        <v>0</v>
      </c>
      <c r="F217" s="29">
        <f>富北國中!F27</f>
        <v>0</v>
      </c>
      <c r="G217" s="29">
        <f>富北國中!G27</f>
        <v>0</v>
      </c>
      <c r="H217" s="29">
        <f>富北國中!H27</f>
        <v>0</v>
      </c>
      <c r="I217" s="29">
        <f>富北國中!I27</f>
        <v>0</v>
      </c>
      <c r="J217" s="29">
        <f>富北國中!J27</f>
        <v>0</v>
      </c>
      <c r="K217" s="27"/>
      <c r="L217" s="6"/>
      <c r="M217" s="6"/>
      <c r="N217" s="169"/>
      <c r="O217" s="170"/>
      <c r="P217" s="10"/>
    </row>
    <row r="218" spans="1:16" s="104" customFormat="1" ht="24.75" customHeight="1" x14ac:dyDescent="0.25">
      <c r="A218" s="97">
        <f>富北國中!A28</f>
        <v>0</v>
      </c>
      <c r="B218" s="97">
        <f>富北國中!B28</f>
        <v>0</v>
      </c>
      <c r="C218" s="97">
        <f>富北國中!C28</f>
        <v>0</v>
      </c>
      <c r="D218" s="132" t="s">
        <v>52</v>
      </c>
      <c r="E218" s="29">
        <f>富北國中!E28</f>
        <v>0</v>
      </c>
      <c r="F218" s="29">
        <f>富北國中!F28</f>
        <v>0</v>
      </c>
      <c r="G218" s="29">
        <f>富北國中!G28</f>
        <v>0</v>
      </c>
      <c r="H218" s="29">
        <f>富北國中!H28</f>
        <v>0</v>
      </c>
      <c r="I218" s="29">
        <f>富北國中!I28</f>
        <v>0</v>
      </c>
      <c r="J218" s="29">
        <f>富北國中!J28</f>
        <v>0</v>
      </c>
      <c r="K218" s="27"/>
      <c r="L218" s="6"/>
      <c r="M218" s="6"/>
      <c r="N218" s="23"/>
      <c r="O218" s="24"/>
      <c r="P218" s="10"/>
    </row>
    <row r="219" spans="1:16" s="104" customFormat="1" ht="24.75" customHeight="1" x14ac:dyDescent="0.25">
      <c r="A219" s="97">
        <f>富北國中!A29</f>
        <v>0</v>
      </c>
      <c r="B219" s="97">
        <f>富北國中!B29</f>
        <v>0</v>
      </c>
      <c r="C219" s="97">
        <f>富北國中!C29</f>
        <v>0</v>
      </c>
      <c r="D219" s="133" t="s">
        <v>15</v>
      </c>
      <c r="E219" s="29">
        <f>富北國中!E29</f>
        <v>0</v>
      </c>
      <c r="F219" s="29">
        <f>富北國中!F29</f>
        <v>0</v>
      </c>
      <c r="G219" s="29">
        <f>富北國中!G29</f>
        <v>0</v>
      </c>
      <c r="H219" s="29">
        <f>富北國中!H29</f>
        <v>0</v>
      </c>
      <c r="I219" s="29">
        <f>富北國中!I29</f>
        <v>0</v>
      </c>
      <c r="J219" s="29">
        <f>富北國中!J29</f>
        <v>0</v>
      </c>
      <c r="K219" s="27"/>
      <c r="L219" s="6"/>
      <c r="M219" s="6"/>
      <c r="N219" s="169"/>
      <c r="O219" s="170"/>
      <c r="P219" s="10"/>
    </row>
    <row r="220" spans="1:16" s="104" customFormat="1" ht="43.5" customHeight="1" x14ac:dyDescent="0.25">
      <c r="A220" s="97">
        <f>富北國中!A30</f>
        <v>0</v>
      </c>
      <c r="B220" s="97">
        <f>富北國中!B30</f>
        <v>0</v>
      </c>
      <c r="C220" s="97">
        <f>富北國中!C30</f>
        <v>0</v>
      </c>
      <c r="D220" s="133" t="s">
        <v>11</v>
      </c>
      <c r="E220" s="29">
        <f>富北國中!E30</f>
        <v>0</v>
      </c>
      <c r="F220" s="29">
        <f>富北國中!F30</f>
        <v>0</v>
      </c>
      <c r="G220" s="29">
        <f>富北國中!G30</f>
        <v>0</v>
      </c>
      <c r="H220" s="29">
        <f>富北國中!H30</f>
        <v>0</v>
      </c>
      <c r="I220" s="29">
        <f>富北國中!I30</f>
        <v>0</v>
      </c>
      <c r="J220" s="29">
        <f>富北國中!J30</f>
        <v>0</v>
      </c>
      <c r="K220" s="27"/>
      <c r="L220" s="6"/>
      <c r="M220" s="6"/>
      <c r="N220" s="169"/>
      <c r="O220" s="170"/>
      <c r="P220" s="10"/>
    </row>
    <row r="221" spans="1:16" s="104" customFormat="1" ht="24" customHeight="1" x14ac:dyDescent="0.25">
      <c r="A221" s="97">
        <f>富北國中!A31</f>
        <v>0</v>
      </c>
      <c r="B221" s="97">
        <f>富北國中!B31</f>
        <v>0</v>
      </c>
      <c r="C221" s="97">
        <f>富北國中!C31</f>
        <v>0</v>
      </c>
      <c r="D221" s="133" t="s">
        <v>24</v>
      </c>
      <c r="E221" s="29">
        <f>富北國中!E31</f>
        <v>0</v>
      </c>
      <c r="F221" s="29">
        <f>富北國中!F31</f>
        <v>0</v>
      </c>
      <c r="G221" s="29">
        <f>富北國中!G31</f>
        <v>0</v>
      </c>
      <c r="H221" s="29">
        <f>富北國中!H31</f>
        <v>0</v>
      </c>
      <c r="I221" s="29">
        <f>富北國中!I31</f>
        <v>0</v>
      </c>
      <c r="J221" s="29">
        <f>富北國中!J31</f>
        <v>0</v>
      </c>
      <c r="K221" s="27"/>
      <c r="L221" s="6"/>
      <c r="M221" s="6"/>
      <c r="N221" s="169"/>
      <c r="O221" s="170"/>
      <c r="P221" s="10"/>
    </row>
    <row r="222" spans="1:16" s="104" customFormat="1" ht="36" customHeight="1" x14ac:dyDescent="0.25">
      <c r="A222" s="97">
        <f>富北國中!A32</f>
        <v>0</v>
      </c>
      <c r="B222" s="97">
        <f>富北國中!B32</f>
        <v>0</v>
      </c>
      <c r="C222" s="97">
        <f>富北國中!C32</f>
        <v>0</v>
      </c>
      <c r="D222" s="133" t="s">
        <v>16</v>
      </c>
      <c r="E222" s="29">
        <f>富北國中!E32</f>
        <v>0</v>
      </c>
      <c r="F222" s="29">
        <f>富北國中!F32</f>
        <v>0</v>
      </c>
      <c r="G222" s="29">
        <f>富北國中!G32</f>
        <v>0</v>
      </c>
      <c r="H222" s="29">
        <f>富北國中!H32</f>
        <v>0</v>
      </c>
      <c r="I222" s="29">
        <f>富北國中!I32</f>
        <v>0</v>
      </c>
      <c r="J222" s="29">
        <f>富北國中!J32</f>
        <v>0</v>
      </c>
      <c r="K222" s="27"/>
      <c r="L222" s="6"/>
      <c r="M222" s="6"/>
      <c r="N222" s="169"/>
      <c r="O222" s="170"/>
      <c r="P222" s="10"/>
    </row>
    <row r="223" spans="1:16" s="104" customFormat="1" ht="25.5" customHeight="1" x14ac:dyDescent="0.25">
      <c r="A223" s="81">
        <f>富里國中!A23</f>
        <v>0</v>
      </c>
      <c r="B223" s="81">
        <f>富里國中!B23</f>
        <v>0</v>
      </c>
      <c r="C223" s="81">
        <f>富里國中!C23</f>
        <v>0</v>
      </c>
      <c r="D223" s="106" t="s">
        <v>47</v>
      </c>
      <c r="E223" s="29">
        <f>富里國中!E24</f>
        <v>0</v>
      </c>
      <c r="F223" s="29">
        <f>富里國中!F24</f>
        <v>0</v>
      </c>
      <c r="G223" s="29">
        <f>富里國中!G24</f>
        <v>0</v>
      </c>
      <c r="H223" s="29">
        <f>富里國中!H24</f>
        <v>0</v>
      </c>
      <c r="I223" s="29">
        <f>富里國中!I24</f>
        <v>0</v>
      </c>
      <c r="J223" s="29">
        <f>富里國中!J24</f>
        <v>0</v>
      </c>
      <c r="K223" s="27"/>
      <c r="L223" s="135"/>
      <c r="M223" s="6"/>
      <c r="N223" s="169"/>
      <c r="O223" s="170"/>
      <c r="P223" s="10"/>
    </row>
    <row r="224" spans="1:16" s="104" customFormat="1" ht="24.75" customHeight="1" x14ac:dyDescent="0.25">
      <c r="A224" s="97">
        <f>富里國中!A25</f>
        <v>0</v>
      </c>
      <c r="B224" s="97">
        <f>富里國中!B25</f>
        <v>0</v>
      </c>
      <c r="C224" s="97">
        <f>富里國中!C25</f>
        <v>0</v>
      </c>
      <c r="D224" s="132" t="s">
        <v>14</v>
      </c>
      <c r="E224" s="29">
        <f>富里國中!E25</f>
        <v>0</v>
      </c>
      <c r="F224" s="29">
        <f>富里國中!F25</f>
        <v>0</v>
      </c>
      <c r="G224" s="29">
        <f>富里國中!G25</f>
        <v>0</v>
      </c>
      <c r="H224" s="29">
        <f>富里國中!H25</f>
        <v>0</v>
      </c>
      <c r="I224" s="29">
        <f>富里國中!I25</f>
        <v>0</v>
      </c>
      <c r="J224" s="29">
        <f>富里國中!J25</f>
        <v>0</v>
      </c>
      <c r="K224" s="27"/>
      <c r="L224" s="6"/>
      <c r="M224" s="6"/>
      <c r="N224" s="169"/>
      <c r="O224" s="170"/>
      <c r="P224" s="10"/>
    </row>
    <row r="225" spans="1:16" s="104" customFormat="1" ht="24.75" customHeight="1" x14ac:dyDescent="0.25">
      <c r="A225" s="97">
        <f>富里國中!A26</f>
        <v>0</v>
      </c>
      <c r="B225" s="97">
        <f>富里國中!B26</f>
        <v>0</v>
      </c>
      <c r="C225" s="97">
        <f>富里國中!C26</f>
        <v>0</v>
      </c>
      <c r="D225" s="132" t="s">
        <v>12</v>
      </c>
      <c r="E225" s="29">
        <f>富里國中!E26</f>
        <v>0</v>
      </c>
      <c r="F225" s="29">
        <f>富里國中!F26</f>
        <v>0</v>
      </c>
      <c r="G225" s="29">
        <f>富里國中!G26</f>
        <v>0</v>
      </c>
      <c r="H225" s="29">
        <f>富里國中!H26</f>
        <v>0</v>
      </c>
      <c r="I225" s="29">
        <f>富里國中!I26</f>
        <v>0</v>
      </c>
      <c r="J225" s="29">
        <f>富里國中!J26</f>
        <v>0</v>
      </c>
      <c r="K225" s="27"/>
      <c r="L225" s="6"/>
      <c r="M225" s="6"/>
      <c r="N225" s="169"/>
      <c r="O225" s="170"/>
      <c r="P225" s="10"/>
    </row>
    <row r="226" spans="1:16" s="104" customFormat="1" ht="24.75" customHeight="1" x14ac:dyDescent="0.25">
      <c r="A226" s="97">
        <f>富里國中!A27</f>
        <v>0</v>
      </c>
      <c r="B226" s="97">
        <f>富里國中!B27</f>
        <v>0</v>
      </c>
      <c r="C226" s="97">
        <f>富里國中!C27</f>
        <v>0</v>
      </c>
      <c r="D226" s="132" t="s">
        <v>13</v>
      </c>
      <c r="E226" s="29">
        <f>富里國中!E27</f>
        <v>0</v>
      </c>
      <c r="F226" s="29">
        <f>富里國中!F27</f>
        <v>0</v>
      </c>
      <c r="G226" s="29">
        <f>富里國中!G27</f>
        <v>0</v>
      </c>
      <c r="H226" s="29">
        <f>富里國中!H27</f>
        <v>0</v>
      </c>
      <c r="I226" s="29">
        <f>富里國中!I27</f>
        <v>0</v>
      </c>
      <c r="J226" s="29">
        <f>富里國中!J27</f>
        <v>0</v>
      </c>
      <c r="K226" s="27"/>
      <c r="L226" s="6"/>
      <c r="M226" s="6"/>
      <c r="N226" s="169"/>
      <c r="O226" s="170"/>
      <c r="P226" s="10"/>
    </row>
    <row r="227" spans="1:16" s="104" customFormat="1" ht="24.75" customHeight="1" x14ac:dyDescent="0.25">
      <c r="A227" s="97">
        <f>富里國中!A28</f>
        <v>0</v>
      </c>
      <c r="B227" s="97">
        <f>富里國中!B28</f>
        <v>0</v>
      </c>
      <c r="C227" s="97">
        <f>富里國中!C28</f>
        <v>0</v>
      </c>
      <c r="D227" s="132" t="s">
        <v>52</v>
      </c>
      <c r="E227" s="29">
        <f>富里國中!E28</f>
        <v>0</v>
      </c>
      <c r="F227" s="29">
        <f>富里國中!F28</f>
        <v>0</v>
      </c>
      <c r="G227" s="29">
        <f>富里國中!G28</f>
        <v>0</v>
      </c>
      <c r="H227" s="29">
        <f>富里國中!H28</f>
        <v>0</v>
      </c>
      <c r="I227" s="29">
        <f>富里國中!I28</f>
        <v>0</v>
      </c>
      <c r="J227" s="29">
        <f>富里國中!J28</f>
        <v>0</v>
      </c>
      <c r="K227" s="27"/>
      <c r="L227" s="6"/>
      <c r="M227" s="6"/>
      <c r="N227" s="23"/>
      <c r="O227" s="24"/>
      <c r="P227" s="10"/>
    </row>
    <row r="228" spans="1:16" s="104" customFormat="1" ht="24.75" customHeight="1" x14ac:dyDescent="0.25">
      <c r="A228" s="97">
        <f>富里國中!A29</f>
        <v>0</v>
      </c>
      <c r="B228" s="97">
        <f>富里國中!B29</f>
        <v>0</v>
      </c>
      <c r="C228" s="97">
        <f>富里國中!C29</f>
        <v>0</v>
      </c>
      <c r="D228" s="133" t="s">
        <v>15</v>
      </c>
      <c r="E228" s="29">
        <f>富里國中!E29</f>
        <v>0</v>
      </c>
      <c r="F228" s="29">
        <f>富里國中!F29</f>
        <v>0</v>
      </c>
      <c r="G228" s="29">
        <f>富里國中!G29</f>
        <v>0</v>
      </c>
      <c r="H228" s="29">
        <f>富里國中!H29</f>
        <v>0</v>
      </c>
      <c r="I228" s="29">
        <f>富里國中!I29</f>
        <v>0</v>
      </c>
      <c r="J228" s="29">
        <f>富里國中!J29</f>
        <v>0</v>
      </c>
      <c r="K228" s="27"/>
      <c r="L228" s="6"/>
      <c r="M228" s="6"/>
      <c r="N228" s="169"/>
      <c r="O228" s="170"/>
      <c r="P228" s="10"/>
    </row>
    <row r="229" spans="1:16" s="104" customFormat="1" ht="41.25" customHeight="1" x14ac:dyDescent="0.25">
      <c r="A229" s="97">
        <f>富里國中!A30</f>
        <v>0</v>
      </c>
      <c r="B229" s="97">
        <f>富里國中!B30</f>
        <v>0</v>
      </c>
      <c r="C229" s="97">
        <f>富里國中!C30</f>
        <v>0</v>
      </c>
      <c r="D229" s="133" t="s">
        <v>11</v>
      </c>
      <c r="E229" s="29">
        <f>富里國中!E30</f>
        <v>0</v>
      </c>
      <c r="F229" s="29">
        <f>富里國中!F30</f>
        <v>0</v>
      </c>
      <c r="G229" s="29">
        <f>富里國中!G30</f>
        <v>0</v>
      </c>
      <c r="H229" s="29">
        <f>富里國中!H30</f>
        <v>0</v>
      </c>
      <c r="I229" s="29">
        <f>富里國中!I30</f>
        <v>0</v>
      </c>
      <c r="J229" s="29">
        <f>富里國中!J30</f>
        <v>0</v>
      </c>
      <c r="K229" s="27"/>
      <c r="L229" s="6"/>
      <c r="M229" s="6"/>
      <c r="N229" s="169"/>
      <c r="O229" s="170"/>
      <c r="P229" s="10"/>
    </row>
    <row r="230" spans="1:16" s="104" customFormat="1" ht="24" customHeight="1" x14ac:dyDescent="0.25">
      <c r="A230" s="97">
        <f>富里國中!A31</f>
        <v>0</v>
      </c>
      <c r="B230" s="97">
        <f>富里國中!B31</f>
        <v>0</v>
      </c>
      <c r="C230" s="97">
        <f>富里國中!C31</f>
        <v>0</v>
      </c>
      <c r="D230" s="133" t="s">
        <v>24</v>
      </c>
      <c r="E230" s="29">
        <f>富里國中!E31</f>
        <v>0</v>
      </c>
      <c r="F230" s="29">
        <f>富里國中!F31</f>
        <v>0</v>
      </c>
      <c r="G230" s="29">
        <f>富里國中!G31</f>
        <v>0</v>
      </c>
      <c r="H230" s="29">
        <f>富里國中!H31</f>
        <v>0</v>
      </c>
      <c r="I230" s="29">
        <f>富里國中!I31</f>
        <v>0</v>
      </c>
      <c r="J230" s="29">
        <f>富里國中!J31</f>
        <v>0</v>
      </c>
      <c r="K230" s="27"/>
      <c r="L230" s="6"/>
      <c r="M230" s="6"/>
      <c r="N230" s="169"/>
      <c r="O230" s="170"/>
      <c r="P230" s="10"/>
    </row>
    <row r="231" spans="1:16" s="104" customFormat="1" ht="36" customHeight="1" x14ac:dyDescent="0.25">
      <c r="A231" s="97">
        <f>富里國中!A32</f>
        <v>0</v>
      </c>
      <c r="B231" s="97">
        <f>富里國中!B32</f>
        <v>0</v>
      </c>
      <c r="C231" s="97">
        <f>富里國中!C32</f>
        <v>0</v>
      </c>
      <c r="D231" s="133" t="s">
        <v>16</v>
      </c>
      <c r="E231" s="29">
        <f>富里國中!E32</f>
        <v>0</v>
      </c>
      <c r="F231" s="29">
        <f>富里國中!F32</f>
        <v>0</v>
      </c>
      <c r="G231" s="29">
        <f>富里國中!G32</f>
        <v>0</v>
      </c>
      <c r="H231" s="29">
        <f>富里國中!H32</f>
        <v>0</v>
      </c>
      <c r="I231" s="29">
        <f>富里國中!I32</f>
        <v>0</v>
      </c>
      <c r="J231" s="29">
        <f>富里國中!J32</f>
        <v>0</v>
      </c>
      <c r="K231" s="27"/>
      <c r="L231" s="6"/>
      <c r="M231" s="6"/>
      <c r="N231" s="169"/>
      <c r="O231" s="170"/>
      <c r="P231" s="10"/>
    </row>
    <row r="232" spans="1:16" s="104" customFormat="1" ht="25.5" customHeight="1" x14ac:dyDescent="0.25">
      <c r="A232" s="81">
        <f>豐濱國中!A23</f>
        <v>0</v>
      </c>
      <c r="B232" s="81">
        <f>豐濱國中!B23</f>
        <v>0</v>
      </c>
      <c r="C232" s="81">
        <f>豐濱國中!C23</f>
        <v>0</v>
      </c>
      <c r="D232" s="106" t="s">
        <v>48</v>
      </c>
      <c r="E232" s="29">
        <f>豐濱國中!E24</f>
        <v>0</v>
      </c>
      <c r="F232" s="29">
        <f>豐濱國中!F24</f>
        <v>0</v>
      </c>
      <c r="G232" s="29">
        <f>豐濱國中!G24</f>
        <v>0</v>
      </c>
      <c r="H232" s="29">
        <f>豐濱國中!H24</f>
        <v>0</v>
      </c>
      <c r="I232" s="29">
        <f>豐濱國中!I24</f>
        <v>0</v>
      </c>
      <c r="J232" s="29">
        <f>豐濱國中!J24</f>
        <v>0</v>
      </c>
      <c r="K232" s="27"/>
      <c r="L232" s="135"/>
      <c r="M232" s="6"/>
      <c r="N232" s="169"/>
      <c r="O232" s="170"/>
      <c r="P232" s="10"/>
    </row>
    <row r="233" spans="1:16" s="104" customFormat="1" ht="24.75" customHeight="1" x14ac:dyDescent="0.25">
      <c r="A233" s="97">
        <f>豐濱國中!A25</f>
        <v>0</v>
      </c>
      <c r="B233" s="97">
        <f>豐濱國中!B25</f>
        <v>0</v>
      </c>
      <c r="C233" s="97">
        <f>豐濱國中!C25</f>
        <v>0</v>
      </c>
      <c r="D233" s="132" t="s">
        <v>14</v>
      </c>
      <c r="E233" s="29">
        <f>豐濱國中!E25</f>
        <v>0</v>
      </c>
      <c r="F233" s="29">
        <f>豐濱國中!F25</f>
        <v>0</v>
      </c>
      <c r="G233" s="29">
        <f>豐濱國中!G25</f>
        <v>0</v>
      </c>
      <c r="H233" s="29">
        <f>豐濱國中!H25</f>
        <v>0</v>
      </c>
      <c r="I233" s="29">
        <f>豐濱國中!I25</f>
        <v>0</v>
      </c>
      <c r="J233" s="29">
        <f>豐濱國中!J25</f>
        <v>0</v>
      </c>
      <c r="K233" s="27"/>
      <c r="L233" s="6"/>
      <c r="M233" s="6"/>
      <c r="N233" s="169"/>
      <c r="O233" s="170"/>
      <c r="P233" s="10"/>
    </row>
    <row r="234" spans="1:16" s="104" customFormat="1" ht="24.75" customHeight="1" x14ac:dyDescent="0.25">
      <c r="A234" s="97">
        <f>豐濱國中!A26</f>
        <v>0</v>
      </c>
      <c r="B234" s="97">
        <f>豐濱國中!B26</f>
        <v>0</v>
      </c>
      <c r="C234" s="97">
        <f>豐濱國中!C26</f>
        <v>0</v>
      </c>
      <c r="D234" s="132" t="s">
        <v>12</v>
      </c>
      <c r="E234" s="29">
        <f>豐濱國中!E26</f>
        <v>0</v>
      </c>
      <c r="F234" s="29">
        <f>豐濱國中!F26</f>
        <v>0</v>
      </c>
      <c r="G234" s="29">
        <f>豐濱國中!G26</f>
        <v>0</v>
      </c>
      <c r="H234" s="29">
        <f>豐濱國中!H26</f>
        <v>0</v>
      </c>
      <c r="I234" s="29">
        <f>豐濱國中!I26</f>
        <v>0</v>
      </c>
      <c r="J234" s="29">
        <f>豐濱國中!J26</f>
        <v>0</v>
      </c>
      <c r="K234" s="27"/>
      <c r="L234" s="6"/>
      <c r="M234" s="6"/>
      <c r="N234" s="169"/>
      <c r="O234" s="170"/>
      <c r="P234" s="10"/>
    </row>
    <row r="235" spans="1:16" s="104" customFormat="1" ht="24.75" customHeight="1" x14ac:dyDescent="0.25">
      <c r="A235" s="97">
        <f>豐濱國中!A27</f>
        <v>0</v>
      </c>
      <c r="B235" s="97">
        <f>豐濱國中!B27</f>
        <v>0</v>
      </c>
      <c r="C235" s="97">
        <f>豐濱國中!C27</f>
        <v>0</v>
      </c>
      <c r="D235" s="132" t="s">
        <v>13</v>
      </c>
      <c r="E235" s="29">
        <f>豐濱國中!E27</f>
        <v>0</v>
      </c>
      <c r="F235" s="29">
        <f>豐濱國中!F27</f>
        <v>0</v>
      </c>
      <c r="G235" s="29">
        <f>豐濱國中!G27</f>
        <v>0</v>
      </c>
      <c r="H235" s="29">
        <f>豐濱國中!H27</f>
        <v>0</v>
      </c>
      <c r="I235" s="29">
        <f>豐濱國中!I27</f>
        <v>0</v>
      </c>
      <c r="J235" s="29">
        <f>豐濱國中!J27</f>
        <v>0</v>
      </c>
      <c r="K235" s="27"/>
      <c r="L235" s="6"/>
      <c r="M235" s="6"/>
      <c r="N235" s="169"/>
      <c r="O235" s="170"/>
      <c r="P235" s="10"/>
    </row>
    <row r="236" spans="1:16" s="104" customFormat="1" ht="24.75" customHeight="1" x14ac:dyDescent="0.25">
      <c r="A236" s="97">
        <f>豐濱國中!A28</f>
        <v>0</v>
      </c>
      <c r="B236" s="97">
        <f>豐濱國中!B28</f>
        <v>0</v>
      </c>
      <c r="C236" s="97">
        <f>豐濱國中!C28</f>
        <v>0</v>
      </c>
      <c r="D236" s="132" t="s">
        <v>52</v>
      </c>
      <c r="E236" s="29">
        <f>豐濱國中!E28</f>
        <v>0</v>
      </c>
      <c r="F236" s="29">
        <f>豐濱國中!F28</f>
        <v>0</v>
      </c>
      <c r="G236" s="29">
        <f>豐濱國中!G28</f>
        <v>0</v>
      </c>
      <c r="H236" s="29">
        <f>豐濱國中!H28</f>
        <v>0</v>
      </c>
      <c r="I236" s="29">
        <f>豐濱國中!I28</f>
        <v>0</v>
      </c>
      <c r="J236" s="29">
        <f>豐濱國中!J28</f>
        <v>0</v>
      </c>
      <c r="K236" s="27"/>
      <c r="L236" s="6"/>
      <c r="M236" s="6"/>
      <c r="N236" s="23"/>
      <c r="O236" s="24"/>
      <c r="P236" s="10"/>
    </row>
    <row r="237" spans="1:16" s="104" customFormat="1" ht="24.75" customHeight="1" x14ac:dyDescent="0.25">
      <c r="A237" s="97">
        <f>豐濱國中!A29</f>
        <v>0</v>
      </c>
      <c r="B237" s="97">
        <f>豐濱國中!B29</f>
        <v>0</v>
      </c>
      <c r="C237" s="97">
        <f>豐濱國中!C29</f>
        <v>0</v>
      </c>
      <c r="D237" s="133" t="s">
        <v>15</v>
      </c>
      <c r="E237" s="29">
        <f>豐濱國中!E29</f>
        <v>0</v>
      </c>
      <c r="F237" s="29">
        <f>豐濱國中!F29</f>
        <v>0</v>
      </c>
      <c r="G237" s="29">
        <f>豐濱國中!G29</f>
        <v>0</v>
      </c>
      <c r="H237" s="29">
        <f>豐濱國中!H29</f>
        <v>0</v>
      </c>
      <c r="I237" s="29">
        <f>豐濱國中!I29</f>
        <v>0</v>
      </c>
      <c r="J237" s="29">
        <f>豐濱國中!J29</f>
        <v>0</v>
      </c>
      <c r="K237" s="27"/>
      <c r="L237" s="6"/>
      <c r="M237" s="6"/>
      <c r="N237" s="169"/>
      <c r="O237" s="170"/>
      <c r="P237" s="10"/>
    </row>
    <row r="238" spans="1:16" s="104" customFormat="1" ht="42.75" customHeight="1" x14ac:dyDescent="0.25">
      <c r="A238" s="97">
        <f>豐濱國中!A30</f>
        <v>0</v>
      </c>
      <c r="B238" s="97">
        <f>豐濱國中!B30</f>
        <v>0</v>
      </c>
      <c r="C238" s="97">
        <f>豐濱國中!C30</f>
        <v>0</v>
      </c>
      <c r="D238" s="133" t="s">
        <v>11</v>
      </c>
      <c r="E238" s="29">
        <f>豐濱國中!E30</f>
        <v>0</v>
      </c>
      <c r="F238" s="29">
        <f>豐濱國中!F30</f>
        <v>0</v>
      </c>
      <c r="G238" s="29">
        <f>豐濱國中!G30</f>
        <v>0</v>
      </c>
      <c r="H238" s="29">
        <f>豐濱國中!H30</f>
        <v>0</v>
      </c>
      <c r="I238" s="29">
        <f>豐濱國中!I30</f>
        <v>0</v>
      </c>
      <c r="J238" s="29">
        <f>豐濱國中!J30</f>
        <v>0</v>
      </c>
      <c r="K238" s="27"/>
      <c r="L238" s="6"/>
      <c r="M238" s="6"/>
      <c r="N238" s="169"/>
      <c r="O238" s="170"/>
      <c r="P238" s="10"/>
    </row>
    <row r="239" spans="1:16" s="104" customFormat="1" ht="23.25" customHeight="1" x14ac:dyDescent="0.25">
      <c r="A239" s="97">
        <f>豐濱國中!A31</f>
        <v>0</v>
      </c>
      <c r="B239" s="97">
        <f>豐濱國中!B31</f>
        <v>0</v>
      </c>
      <c r="C239" s="97">
        <f>豐濱國中!C31</f>
        <v>0</v>
      </c>
      <c r="D239" s="133" t="s">
        <v>24</v>
      </c>
      <c r="E239" s="29">
        <f>豐濱國中!E31</f>
        <v>0</v>
      </c>
      <c r="F239" s="29">
        <f>豐濱國中!F31</f>
        <v>0</v>
      </c>
      <c r="G239" s="29">
        <f>豐濱國中!G31</f>
        <v>0</v>
      </c>
      <c r="H239" s="29">
        <f>豐濱國中!H31</f>
        <v>0</v>
      </c>
      <c r="I239" s="29">
        <f>豐濱國中!I31</f>
        <v>0</v>
      </c>
      <c r="J239" s="29">
        <f>豐濱國中!J31</f>
        <v>0</v>
      </c>
      <c r="K239" s="27"/>
      <c r="L239" s="6"/>
      <c r="M239" s="6"/>
      <c r="N239" s="169"/>
      <c r="O239" s="170"/>
      <c r="P239" s="10"/>
    </row>
    <row r="240" spans="1:16" s="104" customFormat="1" ht="36" customHeight="1" x14ac:dyDescent="0.25">
      <c r="A240" s="97">
        <f>豐濱國中!A32</f>
        <v>0</v>
      </c>
      <c r="B240" s="97">
        <f>豐濱國中!B32</f>
        <v>0</v>
      </c>
      <c r="C240" s="97">
        <f>豐濱國中!C32</f>
        <v>0</v>
      </c>
      <c r="D240" s="133" t="s">
        <v>16</v>
      </c>
      <c r="E240" s="29">
        <f>豐濱國中!E32</f>
        <v>0</v>
      </c>
      <c r="F240" s="29">
        <f>豐濱國中!F32</f>
        <v>0</v>
      </c>
      <c r="G240" s="29">
        <f>豐濱國中!G32</f>
        <v>0</v>
      </c>
      <c r="H240" s="29">
        <f>豐濱國中!H32</f>
        <v>0</v>
      </c>
      <c r="I240" s="29">
        <f>豐濱國中!I32</f>
        <v>0</v>
      </c>
      <c r="J240" s="29">
        <f>豐濱國中!J32</f>
        <v>0</v>
      </c>
      <c r="K240" s="27"/>
      <c r="L240" s="6"/>
      <c r="M240" s="6"/>
      <c r="N240" s="169"/>
      <c r="O240" s="170"/>
      <c r="P240" s="10"/>
    </row>
    <row r="241" spans="1:16" s="104" customFormat="1" ht="25.5" customHeight="1" x14ac:dyDescent="0.25">
      <c r="A241" s="81">
        <f>東里國中!A23</f>
        <v>0</v>
      </c>
      <c r="B241" s="81">
        <f>東里國中!B23</f>
        <v>0</v>
      </c>
      <c r="C241" s="81">
        <f>東里國中!C23</f>
        <v>0</v>
      </c>
      <c r="D241" s="106" t="s">
        <v>49</v>
      </c>
      <c r="E241" s="29">
        <f>東里國中!E24</f>
        <v>0</v>
      </c>
      <c r="F241" s="29">
        <f>東里國中!F24</f>
        <v>0</v>
      </c>
      <c r="G241" s="29">
        <f>東里國中!G24</f>
        <v>0</v>
      </c>
      <c r="H241" s="29">
        <f>東里國中!H24</f>
        <v>0</v>
      </c>
      <c r="I241" s="29">
        <f>東里國中!I24</f>
        <v>0</v>
      </c>
      <c r="J241" s="29">
        <f>東里國中!J24</f>
        <v>0</v>
      </c>
      <c r="K241" s="27"/>
      <c r="L241" s="135"/>
      <c r="M241" s="6"/>
      <c r="N241" s="169"/>
      <c r="O241" s="170"/>
      <c r="P241" s="10"/>
    </row>
    <row r="242" spans="1:16" s="104" customFormat="1" ht="24.75" customHeight="1" x14ac:dyDescent="0.25">
      <c r="A242" s="97">
        <f>東里國中!A25</f>
        <v>0</v>
      </c>
      <c r="B242" s="97">
        <f>東里國中!B25</f>
        <v>0</v>
      </c>
      <c r="C242" s="97">
        <f>東里國中!C25</f>
        <v>0</v>
      </c>
      <c r="D242" s="132" t="s">
        <v>14</v>
      </c>
      <c r="E242" s="29">
        <f>東里國中!E25</f>
        <v>0</v>
      </c>
      <c r="F242" s="29">
        <f>東里國中!F25</f>
        <v>0</v>
      </c>
      <c r="G242" s="29">
        <f>東里國中!G25</f>
        <v>0</v>
      </c>
      <c r="H242" s="29">
        <f>東里國中!H25</f>
        <v>0</v>
      </c>
      <c r="I242" s="29">
        <f>東里國中!I25</f>
        <v>0</v>
      </c>
      <c r="J242" s="29">
        <f>東里國中!J25</f>
        <v>0</v>
      </c>
      <c r="K242" s="27"/>
      <c r="L242" s="6"/>
      <c r="M242" s="6"/>
      <c r="N242" s="169"/>
      <c r="O242" s="170"/>
      <c r="P242" s="10"/>
    </row>
    <row r="243" spans="1:16" s="104" customFormat="1" ht="24.75" customHeight="1" x14ac:dyDescent="0.25">
      <c r="A243" s="97">
        <f>東里國中!A26</f>
        <v>0</v>
      </c>
      <c r="B243" s="97">
        <f>東里國中!B26</f>
        <v>0</v>
      </c>
      <c r="C243" s="97">
        <f>東里國中!C26</f>
        <v>0</v>
      </c>
      <c r="D243" s="132" t="s">
        <v>12</v>
      </c>
      <c r="E243" s="29">
        <f>東里國中!E26</f>
        <v>0</v>
      </c>
      <c r="F243" s="29">
        <f>東里國中!F26</f>
        <v>0</v>
      </c>
      <c r="G243" s="29">
        <f>東里國中!G26</f>
        <v>0</v>
      </c>
      <c r="H243" s="29">
        <f>東里國中!H26</f>
        <v>0</v>
      </c>
      <c r="I243" s="29">
        <f>東里國中!I26</f>
        <v>0</v>
      </c>
      <c r="J243" s="29">
        <f>東里國中!J26</f>
        <v>0</v>
      </c>
      <c r="K243" s="27"/>
      <c r="L243" s="6"/>
      <c r="M243" s="6"/>
      <c r="N243" s="169"/>
      <c r="O243" s="170"/>
      <c r="P243" s="10"/>
    </row>
    <row r="244" spans="1:16" s="104" customFormat="1" ht="24.75" customHeight="1" x14ac:dyDescent="0.25">
      <c r="A244" s="97">
        <f>東里國中!A27</f>
        <v>0</v>
      </c>
      <c r="B244" s="97">
        <f>東里國中!B27</f>
        <v>0</v>
      </c>
      <c r="C244" s="97">
        <f>東里國中!C27</f>
        <v>0</v>
      </c>
      <c r="D244" s="132" t="s">
        <v>13</v>
      </c>
      <c r="E244" s="29">
        <f>東里國中!E27</f>
        <v>0</v>
      </c>
      <c r="F244" s="29">
        <f>東里國中!F27</f>
        <v>0</v>
      </c>
      <c r="G244" s="29">
        <f>東里國中!G27</f>
        <v>0</v>
      </c>
      <c r="H244" s="29">
        <f>東里國中!H27</f>
        <v>0</v>
      </c>
      <c r="I244" s="29">
        <f>東里國中!I27</f>
        <v>0</v>
      </c>
      <c r="J244" s="29">
        <f>東里國中!J27</f>
        <v>0</v>
      </c>
      <c r="K244" s="27"/>
      <c r="L244" s="6"/>
      <c r="M244" s="6"/>
      <c r="N244" s="169"/>
      <c r="O244" s="170"/>
      <c r="P244" s="10"/>
    </row>
    <row r="245" spans="1:16" s="104" customFormat="1" ht="24.75" customHeight="1" x14ac:dyDescent="0.25">
      <c r="A245" s="97">
        <f>東里國中!A28</f>
        <v>0</v>
      </c>
      <c r="B245" s="97">
        <f>東里國中!B28</f>
        <v>0</v>
      </c>
      <c r="C245" s="97">
        <f>東里國中!C28</f>
        <v>0</v>
      </c>
      <c r="D245" s="132" t="s">
        <v>52</v>
      </c>
      <c r="E245" s="29">
        <f>東里國中!E28</f>
        <v>0</v>
      </c>
      <c r="F245" s="29">
        <f>東里國中!F28</f>
        <v>0</v>
      </c>
      <c r="G245" s="29">
        <f>東里國中!G28</f>
        <v>0</v>
      </c>
      <c r="H245" s="29">
        <f>東里國中!H28</f>
        <v>0</v>
      </c>
      <c r="I245" s="29">
        <f>東里國中!I28</f>
        <v>0</v>
      </c>
      <c r="J245" s="29">
        <f>東里國中!J28</f>
        <v>0</v>
      </c>
      <c r="K245" s="27"/>
      <c r="L245" s="6"/>
      <c r="M245" s="6"/>
      <c r="N245" s="23"/>
      <c r="O245" s="24"/>
      <c r="P245" s="10"/>
    </row>
    <row r="246" spans="1:16" s="104" customFormat="1" ht="24.75" customHeight="1" x14ac:dyDescent="0.25">
      <c r="A246" s="97">
        <f>東里國中!A29</f>
        <v>0</v>
      </c>
      <c r="B246" s="97">
        <f>東里國中!B29</f>
        <v>0</v>
      </c>
      <c r="C246" s="97">
        <f>東里國中!C29</f>
        <v>0</v>
      </c>
      <c r="D246" s="133" t="s">
        <v>15</v>
      </c>
      <c r="E246" s="29">
        <f>東里國中!E29</f>
        <v>0</v>
      </c>
      <c r="F246" s="29">
        <f>東里國中!F29</f>
        <v>0</v>
      </c>
      <c r="G246" s="29">
        <f>東里國中!G29</f>
        <v>0</v>
      </c>
      <c r="H246" s="29">
        <f>東里國中!H29</f>
        <v>0</v>
      </c>
      <c r="I246" s="29">
        <f>東里國中!I29</f>
        <v>0</v>
      </c>
      <c r="J246" s="29">
        <f>東里國中!J29</f>
        <v>0</v>
      </c>
      <c r="K246" s="27"/>
      <c r="L246" s="6"/>
      <c r="M246" s="6"/>
      <c r="N246" s="169"/>
      <c r="O246" s="170"/>
      <c r="P246" s="10"/>
    </row>
    <row r="247" spans="1:16" s="104" customFormat="1" ht="42" customHeight="1" x14ac:dyDescent="0.25">
      <c r="A247" s="97">
        <f>東里國中!A30</f>
        <v>0</v>
      </c>
      <c r="B247" s="97">
        <f>東里國中!B30</f>
        <v>0</v>
      </c>
      <c r="C247" s="97">
        <f>東里國中!C30</f>
        <v>0</v>
      </c>
      <c r="D247" s="133" t="s">
        <v>11</v>
      </c>
      <c r="E247" s="29">
        <f>東里國中!E30</f>
        <v>0</v>
      </c>
      <c r="F247" s="29">
        <f>東里國中!F30</f>
        <v>0</v>
      </c>
      <c r="G247" s="29">
        <f>東里國中!G30</f>
        <v>0</v>
      </c>
      <c r="H247" s="29">
        <f>東里國中!H30</f>
        <v>0</v>
      </c>
      <c r="I247" s="29">
        <f>東里國中!I30</f>
        <v>0</v>
      </c>
      <c r="J247" s="29">
        <f>東里國中!J30</f>
        <v>0</v>
      </c>
      <c r="K247" s="27"/>
      <c r="L247" s="6"/>
      <c r="M247" s="6"/>
      <c r="N247" s="169"/>
      <c r="O247" s="170"/>
      <c r="P247" s="10"/>
    </row>
    <row r="248" spans="1:16" s="104" customFormat="1" ht="24" customHeight="1" x14ac:dyDescent="0.25">
      <c r="A248" s="97">
        <f>東里國中!A31</f>
        <v>0</v>
      </c>
      <c r="B248" s="97">
        <f>東里國中!B31</f>
        <v>0</v>
      </c>
      <c r="C248" s="97">
        <f>東里國中!C31</f>
        <v>0</v>
      </c>
      <c r="D248" s="133" t="s">
        <v>24</v>
      </c>
      <c r="E248" s="29">
        <f>東里國中!E31</f>
        <v>0</v>
      </c>
      <c r="F248" s="29">
        <f>東里國中!F31</f>
        <v>0</v>
      </c>
      <c r="G248" s="29">
        <f>東里國中!G31</f>
        <v>0</v>
      </c>
      <c r="H248" s="29">
        <f>東里國中!H31</f>
        <v>0</v>
      </c>
      <c r="I248" s="29">
        <f>東里國中!I31</f>
        <v>0</v>
      </c>
      <c r="J248" s="29">
        <f>東里國中!J31</f>
        <v>0</v>
      </c>
      <c r="K248" s="27"/>
      <c r="L248" s="6"/>
      <c r="M248" s="6"/>
      <c r="N248" s="169"/>
      <c r="O248" s="170"/>
      <c r="P248" s="10"/>
    </row>
    <row r="249" spans="1:16" s="104" customFormat="1" ht="36" customHeight="1" x14ac:dyDescent="0.25">
      <c r="A249" s="97">
        <f>東里國中!A32</f>
        <v>0</v>
      </c>
      <c r="B249" s="97">
        <f>東里國中!B32</f>
        <v>0</v>
      </c>
      <c r="C249" s="97">
        <f>東里國中!C32</f>
        <v>0</v>
      </c>
      <c r="D249" s="133" t="s">
        <v>16</v>
      </c>
      <c r="E249" s="29">
        <f>東里國中!E32</f>
        <v>0</v>
      </c>
      <c r="F249" s="29">
        <f>東里國中!F32</f>
        <v>0</v>
      </c>
      <c r="G249" s="29">
        <f>東里國中!G32</f>
        <v>0</v>
      </c>
      <c r="H249" s="29">
        <f>東里國中!H32</f>
        <v>0</v>
      </c>
      <c r="I249" s="29">
        <f>東里國中!I32</f>
        <v>0</v>
      </c>
      <c r="J249" s="29">
        <f>東里國中!J32</f>
        <v>0</v>
      </c>
      <c r="K249" s="27"/>
      <c r="L249" s="6"/>
      <c r="M249" s="6"/>
      <c r="N249" s="169"/>
      <c r="O249" s="170"/>
      <c r="P249" s="10"/>
    </row>
    <row r="250" spans="1:16" s="104" customFormat="1" ht="25.5" customHeight="1" x14ac:dyDescent="0.25">
      <c r="A250" s="81">
        <f>南平中學!A23</f>
        <v>0</v>
      </c>
      <c r="B250" s="81">
        <f>南平中學!B23</f>
        <v>0</v>
      </c>
      <c r="C250" s="81">
        <f>南平中學!C23</f>
        <v>0</v>
      </c>
      <c r="D250" s="106" t="s">
        <v>50</v>
      </c>
      <c r="E250" s="29">
        <f>南平中學!E24</f>
        <v>0</v>
      </c>
      <c r="F250" s="29">
        <f>南平中學!F24</f>
        <v>0</v>
      </c>
      <c r="G250" s="29">
        <f>南平中學!G24</f>
        <v>0</v>
      </c>
      <c r="H250" s="29">
        <f>南平中學!H24</f>
        <v>0</v>
      </c>
      <c r="I250" s="29">
        <f>南平中學!I24</f>
        <v>0</v>
      </c>
      <c r="J250" s="29">
        <f>南平中學!J24</f>
        <v>0</v>
      </c>
      <c r="K250" s="27"/>
      <c r="L250" s="184" t="s">
        <v>276</v>
      </c>
      <c r="M250" s="6"/>
      <c r="N250" s="169"/>
      <c r="O250" s="170"/>
      <c r="P250" s="10"/>
    </row>
    <row r="251" spans="1:16" s="104" customFormat="1" ht="24.75" customHeight="1" x14ac:dyDescent="0.25">
      <c r="A251" s="97">
        <f>南平中學!A25</f>
        <v>0</v>
      </c>
      <c r="B251" s="97">
        <f>南平中學!B25</f>
        <v>0</v>
      </c>
      <c r="C251" s="97">
        <f>南平中學!C25</f>
        <v>0</v>
      </c>
      <c r="D251" s="132" t="s">
        <v>14</v>
      </c>
      <c r="E251" s="29">
        <f>南平中學!E25</f>
        <v>0</v>
      </c>
      <c r="F251" s="29">
        <f>南平中學!F25</f>
        <v>0</v>
      </c>
      <c r="G251" s="29">
        <f>南平中學!G25</f>
        <v>0</v>
      </c>
      <c r="H251" s="29">
        <f>南平中學!H25</f>
        <v>0</v>
      </c>
      <c r="I251" s="29">
        <f>南平中學!I25</f>
        <v>0</v>
      </c>
      <c r="J251" s="29">
        <f>南平中學!J25</f>
        <v>0</v>
      </c>
      <c r="K251" s="27"/>
      <c r="L251" s="185"/>
      <c r="M251" s="6"/>
      <c r="N251" s="169"/>
      <c r="O251" s="170"/>
      <c r="P251" s="10"/>
    </row>
    <row r="252" spans="1:16" s="104" customFormat="1" ht="24.75" customHeight="1" x14ac:dyDescent="0.25">
      <c r="A252" s="97">
        <f>南平中學!A26</f>
        <v>0</v>
      </c>
      <c r="B252" s="97">
        <f>南平中學!B26</f>
        <v>0</v>
      </c>
      <c r="C252" s="97">
        <f>南平中學!C26</f>
        <v>0</v>
      </c>
      <c r="D252" s="132" t="s">
        <v>12</v>
      </c>
      <c r="E252" s="29">
        <f>南平中學!E26</f>
        <v>0</v>
      </c>
      <c r="F252" s="29">
        <f>南平中學!F26</f>
        <v>0</v>
      </c>
      <c r="G252" s="29">
        <f>南平中學!G26</f>
        <v>0</v>
      </c>
      <c r="H252" s="29">
        <f>南平中學!H26</f>
        <v>0</v>
      </c>
      <c r="I252" s="29">
        <f>南平中學!I26</f>
        <v>0</v>
      </c>
      <c r="J252" s="29">
        <f>南平中學!J26</f>
        <v>0</v>
      </c>
      <c r="K252" s="27"/>
      <c r="L252" s="185"/>
      <c r="M252" s="6"/>
      <c r="N252" s="169"/>
      <c r="O252" s="170"/>
      <c r="P252" s="10"/>
    </row>
    <row r="253" spans="1:16" s="104" customFormat="1" ht="24.75" customHeight="1" x14ac:dyDescent="0.25">
      <c r="A253" s="97">
        <f>南平中學!A27</f>
        <v>0</v>
      </c>
      <c r="B253" s="97">
        <f>南平中學!B27</f>
        <v>0</v>
      </c>
      <c r="C253" s="97">
        <f>南平中學!C27</f>
        <v>0</v>
      </c>
      <c r="D253" s="132" t="s">
        <v>13</v>
      </c>
      <c r="E253" s="29">
        <f>南平中學!E27</f>
        <v>0</v>
      </c>
      <c r="F253" s="29">
        <f>南平中學!F27</f>
        <v>0</v>
      </c>
      <c r="G253" s="29">
        <f>南平中學!G27</f>
        <v>0</v>
      </c>
      <c r="H253" s="29">
        <f>南平中學!H27</f>
        <v>0</v>
      </c>
      <c r="I253" s="29">
        <f>南平中學!I27</f>
        <v>0</v>
      </c>
      <c r="J253" s="29">
        <f>南平中學!J27</f>
        <v>0</v>
      </c>
      <c r="K253" s="27"/>
      <c r="L253" s="185"/>
      <c r="M253" s="6"/>
      <c r="N253" s="169"/>
      <c r="O253" s="170"/>
      <c r="P253" s="10"/>
    </row>
    <row r="254" spans="1:16" s="104" customFormat="1" ht="24.75" customHeight="1" x14ac:dyDescent="0.25">
      <c r="A254" s="97">
        <f>南平中學!A28</f>
        <v>0</v>
      </c>
      <c r="B254" s="97">
        <f>南平中學!B28</f>
        <v>0</v>
      </c>
      <c r="C254" s="97">
        <f>南平中學!C28</f>
        <v>0</v>
      </c>
      <c r="D254" s="132" t="s">
        <v>52</v>
      </c>
      <c r="E254" s="29">
        <f>南平中學!E28</f>
        <v>0</v>
      </c>
      <c r="F254" s="29">
        <f>南平中學!F28</f>
        <v>0</v>
      </c>
      <c r="G254" s="29">
        <f>南平中學!G28</f>
        <v>0</v>
      </c>
      <c r="H254" s="29">
        <f>南平中學!H28</f>
        <v>0</v>
      </c>
      <c r="I254" s="29">
        <f>南平中學!I28</f>
        <v>0</v>
      </c>
      <c r="J254" s="29">
        <f>南平中學!J28</f>
        <v>0</v>
      </c>
      <c r="K254" s="27"/>
      <c r="L254" s="185"/>
      <c r="M254" s="6"/>
      <c r="N254" s="23"/>
      <c r="O254" s="24"/>
      <c r="P254" s="10"/>
    </row>
    <row r="255" spans="1:16" s="104" customFormat="1" ht="26.25" customHeight="1" x14ac:dyDescent="0.25">
      <c r="A255" s="97">
        <f>南平中學!A29</f>
        <v>0</v>
      </c>
      <c r="B255" s="97">
        <f>南平中學!B29</f>
        <v>0</v>
      </c>
      <c r="C255" s="97">
        <f>南平中學!C29</f>
        <v>0</v>
      </c>
      <c r="D255" s="133" t="s">
        <v>15</v>
      </c>
      <c r="E255" s="29">
        <f>南平中學!E29</f>
        <v>0</v>
      </c>
      <c r="F255" s="29">
        <f>南平中學!F29</f>
        <v>0</v>
      </c>
      <c r="G255" s="29">
        <f>南平中學!G29</f>
        <v>0</v>
      </c>
      <c r="H255" s="29">
        <f>南平中學!H29</f>
        <v>0</v>
      </c>
      <c r="I255" s="29">
        <f>南平中學!I29</f>
        <v>0</v>
      </c>
      <c r="J255" s="29">
        <f>南平中學!J29</f>
        <v>0</v>
      </c>
      <c r="K255" s="27"/>
      <c r="L255" s="186"/>
      <c r="M255" s="6"/>
      <c r="N255" s="169"/>
      <c r="O255" s="170"/>
      <c r="P255" s="10"/>
    </row>
    <row r="256" spans="1:16" s="104" customFormat="1" ht="42.75" customHeight="1" x14ac:dyDescent="0.25">
      <c r="A256" s="97">
        <f>南平中學!A30</f>
        <v>0</v>
      </c>
      <c r="B256" s="97">
        <f>南平中學!B30</f>
        <v>0</v>
      </c>
      <c r="C256" s="97">
        <f>南平中學!C30</f>
        <v>0</v>
      </c>
      <c r="D256" s="133" t="s">
        <v>11</v>
      </c>
      <c r="E256" s="29">
        <f>南平中學!E30</f>
        <v>0</v>
      </c>
      <c r="F256" s="29">
        <f>南平中學!F30</f>
        <v>0</v>
      </c>
      <c r="G256" s="29">
        <f>南平中學!G30</f>
        <v>0</v>
      </c>
      <c r="H256" s="29">
        <f>南平中學!H30</f>
        <v>0</v>
      </c>
      <c r="I256" s="29">
        <f>南平中學!I30</f>
        <v>0</v>
      </c>
      <c r="J256" s="29">
        <f>南平中學!J30</f>
        <v>0</v>
      </c>
      <c r="K256" s="27"/>
      <c r="L256" s="187"/>
      <c r="M256" s="6"/>
      <c r="N256" s="169"/>
      <c r="O256" s="170"/>
      <c r="P256" s="10"/>
    </row>
    <row r="257" spans="1:16" s="104" customFormat="1" ht="24" customHeight="1" x14ac:dyDescent="0.25">
      <c r="A257" s="97">
        <f>南平中學!A31</f>
        <v>0</v>
      </c>
      <c r="B257" s="97">
        <f>南平中學!B31</f>
        <v>0</v>
      </c>
      <c r="C257" s="97">
        <f>南平中學!C31</f>
        <v>0</v>
      </c>
      <c r="D257" s="133" t="s">
        <v>24</v>
      </c>
      <c r="E257" s="29">
        <f>南平中學!E31</f>
        <v>0</v>
      </c>
      <c r="F257" s="29">
        <f>南平中學!F31</f>
        <v>0</v>
      </c>
      <c r="G257" s="29">
        <f>南平中學!G31</f>
        <v>0</v>
      </c>
      <c r="H257" s="29">
        <f>南平中學!H31</f>
        <v>0</v>
      </c>
      <c r="I257" s="29">
        <f>南平中學!I31</f>
        <v>0</v>
      </c>
      <c r="J257" s="29">
        <f>南平中學!J31</f>
        <v>0</v>
      </c>
      <c r="K257" s="27"/>
      <c r="L257" s="6"/>
      <c r="M257" s="6"/>
      <c r="N257" s="169"/>
      <c r="O257" s="170"/>
      <c r="P257" s="10"/>
    </row>
    <row r="258" spans="1:16" s="104" customFormat="1" ht="36" customHeight="1" x14ac:dyDescent="0.25">
      <c r="A258" s="97">
        <f>南平中學!A32</f>
        <v>0</v>
      </c>
      <c r="B258" s="97">
        <f>南平中學!B32</f>
        <v>0</v>
      </c>
      <c r="C258" s="97">
        <f>南平中學!C32</f>
        <v>0</v>
      </c>
      <c r="D258" s="133" t="s">
        <v>16</v>
      </c>
      <c r="E258" s="29">
        <f>南平中學!E32</f>
        <v>0</v>
      </c>
      <c r="F258" s="29">
        <f>南平中學!F32</f>
        <v>0</v>
      </c>
      <c r="G258" s="29">
        <f>南平中學!G32</f>
        <v>0</v>
      </c>
      <c r="H258" s="29">
        <f>南平中學!H32</f>
        <v>0</v>
      </c>
      <c r="I258" s="29">
        <f>南平中學!I32</f>
        <v>0</v>
      </c>
      <c r="J258" s="29">
        <f>南平中學!J32</f>
        <v>0</v>
      </c>
      <c r="K258" s="27"/>
      <c r="L258" s="6"/>
      <c r="M258" s="6"/>
      <c r="N258" s="169"/>
      <c r="O258" s="170"/>
      <c r="P258" s="10"/>
    </row>
    <row r="259" spans="1:16" s="104" customFormat="1" ht="24.75" customHeight="1" x14ac:dyDescent="0.25">
      <c r="A259" s="16"/>
      <c r="B259" s="16"/>
      <c r="C259" s="16"/>
      <c r="D259" s="5"/>
      <c r="E259" s="29"/>
      <c r="F259" s="29"/>
      <c r="G259" s="29"/>
      <c r="H259" s="29"/>
      <c r="I259" s="29"/>
      <c r="J259" s="29"/>
      <c r="K259" s="27"/>
      <c r="L259" s="6"/>
      <c r="M259" s="6"/>
      <c r="N259" s="23"/>
      <c r="O259" s="24"/>
      <c r="P259" s="10"/>
    </row>
    <row r="260" spans="1:16" s="104" customFormat="1" ht="24.75" customHeight="1" x14ac:dyDescent="0.25">
      <c r="A260" s="27">
        <f>A6-A23</f>
        <v>0</v>
      </c>
      <c r="B260" s="27">
        <f>B6-B23</f>
        <v>0</v>
      </c>
      <c r="C260" s="27">
        <f>C6-C23</f>
        <v>0</v>
      </c>
      <c r="D260" s="7" t="s">
        <v>8</v>
      </c>
      <c r="E260" s="27">
        <f t="shared" ref="E260:J260" si="5">E6-E23</f>
        <v>0</v>
      </c>
      <c r="F260" s="27">
        <f t="shared" si="5"/>
        <v>0</v>
      </c>
      <c r="G260" s="27">
        <f t="shared" si="5"/>
        <v>0</v>
      </c>
      <c r="H260" s="27">
        <f t="shared" si="5"/>
        <v>0</v>
      </c>
      <c r="I260" s="27">
        <f t="shared" si="5"/>
        <v>0</v>
      </c>
      <c r="J260" s="27">
        <f t="shared" si="5"/>
        <v>0</v>
      </c>
      <c r="K260" s="27"/>
      <c r="L260" s="134"/>
      <c r="M260" s="10"/>
      <c r="N260" s="171"/>
      <c r="O260" s="172"/>
      <c r="P260" s="10"/>
    </row>
    <row r="261" spans="1:16" s="104" customFormat="1" ht="26.25" customHeight="1" x14ac:dyDescent="0.25">
      <c r="D261" s="119" t="s">
        <v>18</v>
      </c>
      <c r="E261" s="119"/>
      <c r="F261" s="119"/>
      <c r="G261" s="119" t="s">
        <v>17</v>
      </c>
      <c r="H261" s="119"/>
      <c r="I261" s="119"/>
      <c r="J261" s="119"/>
      <c r="L261" s="104" t="s">
        <v>120</v>
      </c>
      <c r="O261" s="120" t="s">
        <v>10</v>
      </c>
    </row>
    <row r="262" spans="1:16" s="104" customFormat="1" ht="22.5" customHeight="1" x14ac:dyDescent="0.25">
      <c r="A262" s="104" t="s">
        <v>111</v>
      </c>
    </row>
    <row r="263" spans="1:16" s="104" customFormat="1" ht="26.25" customHeight="1" x14ac:dyDescent="0.25">
      <c r="A263" s="188" t="s">
        <v>261</v>
      </c>
      <c r="B263" s="189"/>
      <c r="C263" s="189"/>
      <c r="D263" s="189"/>
      <c r="E263" s="189"/>
      <c r="F263" s="189"/>
      <c r="G263" s="189"/>
      <c r="H263" s="189"/>
      <c r="I263" s="189"/>
      <c r="J263" s="189"/>
      <c r="K263" s="189"/>
      <c r="L263" s="189"/>
      <c r="M263" s="189"/>
      <c r="N263" s="189"/>
      <c r="O263" s="189"/>
      <c r="P263" s="189"/>
    </row>
    <row r="264" spans="1:16" x14ac:dyDescent="0.25">
      <c r="C264" s="12"/>
      <c r="D264" s="12"/>
      <c r="E264" s="12"/>
      <c r="F264" s="12"/>
      <c r="G264" s="12"/>
      <c r="H264" s="12"/>
      <c r="I264" s="12"/>
      <c r="J264" s="12"/>
    </row>
  </sheetData>
  <mergeCells count="236">
    <mergeCell ref="A3:B3"/>
    <mergeCell ref="A4:A5"/>
    <mergeCell ref="B4:B5"/>
    <mergeCell ref="M3:O3"/>
    <mergeCell ref="P3:P5"/>
    <mergeCell ref="E4:E5"/>
    <mergeCell ref="F4:F5"/>
    <mergeCell ref="H4:H5"/>
    <mergeCell ref="M4:M5"/>
    <mergeCell ref="J4:J5"/>
    <mergeCell ref="N4:O5"/>
    <mergeCell ref="E3:J3"/>
    <mergeCell ref="I4:I5"/>
    <mergeCell ref="G4:G5"/>
    <mergeCell ref="C1:P1"/>
    <mergeCell ref="C3:C5"/>
    <mergeCell ref="D3:D5"/>
    <mergeCell ref="K3:K5"/>
    <mergeCell ref="L3:L5"/>
    <mergeCell ref="N42:O42"/>
    <mergeCell ref="N39:O39"/>
    <mergeCell ref="N36:O36"/>
    <mergeCell ref="N34:O34"/>
    <mergeCell ref="N33:O33"/>
    <mergeCell ref="N6:O6"/>
    <mergeCell ref="N24:O24"/>
    <mergeCell ref="N2:P2"/>
    <mergeCell ref="N15:O15"/>
    <mergeCell ref="N16:O16"/>
    <mergeCell ref="N13:O13"/>
    <mergeCell ref="N64:O64"/>
    <mergeCell ref="N59:O59"/>
    <mergeCell ref="N60:O60"/>
    <mergeCell ref="N61:O61"/>
    <mergeCell ref="N62:O62"/>
    <mergeCell ref="N58:O58"/>
    <mergeCell ref="N43:O43"/>
    <mergeCell ref="N40:O40"/>
    <mergeCell ref="N41:O41"/>
    <mergeCell ref="N48:O48"/>
    <mergeCell ref="N51:O51"/>
    <mergeCell ref="N49:O49"/>
    <mergeCell ref="N45:O45"/>
    <mergeCell ref="N46:O46"/>
    <mergeCell ref="N44:O44"/>
    <mergeCell ref="N50:O50"/>
    <mergeCell ref="N35:O35"/>
    <mergeCell ref="N7:O7"/>
    <mergeCell ref="N8:O8"/>
    <mergeCell ref="N23:O23"/>
    <mergeCell ref="N10:O10"/>
    <mergeCell ref="N18:O18"/>
    <mergeCell ref="N21:O21"/>
    <mergeCell ref="N17:O17"/>
    <mergeCell ref="N63:O63"/>
    <mergeCell ref="N52:O52"/>
    <mergeCell ref="N53:O53"/>
    <mergeCell ref="N54:O54"/>
    <mergeCell ref="N55:O55"/>
    <mergeCell ref="N57:O57"/>
    <mergeCell ref="N38:O38"/>
    <mergeCell ref="N66:O66"/>
    <mergeCell ref="N67:O67"/>
    <mergeCell ref="N68:O68"/>
    <mergeCell ref="N69:O69"/>
    <mergeCell ref="N70:O70"/>
    <mergeCell ref="N71:O71"/>
    <mergeCell ref="N72:O72"/>
    <mergeCell ref="N73:O73"/>
    <mergeCell ref="N75:O75"/>
    <mergeCell ref="N85:O85"/>
    <mergeCell ref="N86:O86"/>
    <mergeCell ref="N87:O87"/>
    <mergeCell ref="N88:O88"/>
    <mergeCell ref="N104:O104"/>
    <mergeCell ref="N103:O103"/>
    <mergeCell ref="N76:O76"/>
    <mergeCell ref="N90:O90"/>
    <mergeCell ref="N89:O89"/>
    <mergeCell ref="N77:O77"/>
    <mergeCell ref="N91:O91"/>
    <mergeCell ref="N79:O79"/>
    <mergeCell ref="N80:O80"/>
    <mergeCell ref="N81:O81"/>
    <mergeCell ref="N82:O82"/>
    <mergeCell ref="N84:O84"/>
    <mergeCell ref="N78:O78"/>
    <mergeCell ref="N106:O106"/>
    <mergeCell ref="N107:O107"/>
    <mergeCell ref="N108:O108"/>
    <mergeCell ref="N109:O109"/>
    <mergeCell ref="N111:O111"/>
    <mergeCell ref="N112:O112"/>
    <mergeCell ref="N105:O105"/>
    <mergeCell ref="N93:O93"/>
    <mergeCell ref="N94:O94"/>
    <mergeCell ref="N95:O95"/>
    <mergeCell ref="N96:O96"/>
    <mergeCell ref="N97:O97"/>
    <mergeCell ref="N98:O98"/>
    <mergeCell ref="N99:O99"/>
    <mergeCell ref="N100:O100"/>
    <mergeCell ref="N102:O102"/>
    <mergeCell ref="N134:O134"/>
    <mergeCell ref="N135:O135"/>
    <mergeCell ref="N136:O136"/>
    <mergeCell ref="N138:O138"/>
    <mergeCell ref="N139:O139"/>
    <mergeCell ref="N113:O113"/>
    <mergeCell ref="N114:O114"/>
    <mergeCell ref="N115:O115"/>
    <mergeCell ref="N116:O116"/>
    <mergeCell ref="N120:O120"/>
    <mergeCell ref="N121:O121"/>
    <mergeCell ref="N122:O122"/>
    <mergeCell ref="N123:O123"/>
    <mergeCell ref="N117:O117"/>
    <mergeCell ref="N118:O118"/>
    <mergeCell ref="N129:O129"/>
    <mergeCell ref="N130:O130"/>
    <mergeCell ref="N131:O131"/>
    <mergeCell ref="N132:O132"/>
    <mergeCell ref="N124:O124"/>
    <mergeCell ref="N125:O125"/>
    <mergeCell ref="N126:O126"/>
    <mergeCell ref="N127:O127"/>
    <mergeCell ref="N133:O133"/>
    <mergeCell ref="N147:O147"/>
    <mergeCell ref="N148:O148"/>
    <mergeCell ref="N149:O149"/>
    <mergeCell ref="N150:O150"/>
    <mergeCell ref="N151:O151"/>
    <mergeCell ref="N152:O152"/>
    <mergeCell ref="N153:O153"/>
    <mergeCell ref="N154:O154"/>
    <mergeCell ref="N140:O140"/>
    <mergeCell ref="N141:O141"/>
    <mergeCell ref="N142:O142"/>
    <mergeCell ref="N143:O143"/>
    <mergeCell ref="N144:O144"/>
    <mergeCell ref="N145:O145"/>
    <mergeCell ref="N156:O156"/>
    <mergeCell ref="N157:O157"/>
    <mergeCell ref="N171:O171"/>
    <mergeCell ref="N172:O172"/>
    <mergeCell ref="N160:O160"/>
    <mergeCell ref="N161:O161"/>
    <mergeCell ref="N162:O162"/>
    <mergeCell ref="N163:O163"/>
    <mergeCell ref="N165:O165"/>
    <mergeCell ref="N166:O166"/>
    <mergeCell ref="N158:O158"/>
    <mergeCell ref="N159:O159"/>
    <mergeCell ref="N188:O188"/>
    <mergeCell ref="N189:O189"/>
    <mergeCell ref="N190:O190"/>
    <mergeCell ref="N192:O192"/>
    <mergeCell ref="N193:O193"/>
    <mergeCell ref="N167:O167"/>
    <mergeCell ref="N168:O168"/>
    <mergeCell ref="N169:O169"/>
    <mergeCell ref="N170:O170"/>
    <mergeCell ref="N174:O174"/>
    <mergeCell ref="N175:O175"/>
    <mergeCell ref="N176:O176"/>
    <mergeCell ref="N177:O177"/>
    <mergeCell ref="N183:O183"/>
    <mergeCell ref="N184:O184"/>
    <mergeCell ref="N185:O185"/>
    <mergeCell ref="N186:O186"/>
    <mergeCell ref="N178:O178"/>
    <mergeCell ref="N179:O179"/>
    <mergeCell ref="N180:O180"/>
    <mergeCell ref="N181:O181"/>
    <mergeCell ref="N187:O187"/>
    <mergeCell ref="N201:O201"/>
    <mergeCell ref="N202:O202"/>
    <mergeCell ref="N203:O203"/>
    <mergeCell ref="N204:O204"/>
    <mergeCell ref="N205:O205"/>
    <mergeCell ref="N206:O206"/>
    <mergeCell ref="N207:O207"/>
    <mergeCell ref="N208:O208"/>
    <mergeCell ref="N194:O194"/>
    <mergeCell ref="N195:O195"/>
    <mergeCell ref="N196:O196"/>
    <mergeCell ref="N197:O197"/>
    <mergeCell ref="N198:O198"/>
    <mergeCell ref="N199:O199"/>
    <mergeCell ref="N221:O221"/>
    <mergeCell ref="N222:O222"/>
    <mergeCell ref="N223:O223"/>
    <mergeCell ref="N224:O224"/>
    <mergeCell ref="N228:O228"/>
    <mergeCell ref="N229:O229"/>
    <mergeCell ref="N230:O230"/>
    <mergeCell ref="N231:O231"/>
    <mergeCell ref="N210:O210"/>
    <mergeCell ref="N211:O211"/>
    <mergeCell ref="N225:O225"/>
    <mergeCell ref="N226:O226"/>
    <mergeCell ref="N214:O214"/>
    <mergeCell ref="N215:O215"/>
    <mergeCell ref="N216:O216"/>
    <mergeCell ref="N217:O217"/>
    <mergeCell ref="N219:O219"/>
    <mergeCell ref="N220:O220"/>
    <mergeCell ref="N212:O212"/>
    <mergeCell ref="N213:O213"/>
    <mergeCell ref="N248:O248"/>
    <mergeCell ref="N249:O249"/>
    <mergeCell ref="N241:O241"/>
    <mergeCell ref="N242:O242"/>
    <mergeCell ref="N243:O243"/>
    <mergeCell ref="N244:O244"/>
    <mergeCell ref="N232:O232"/>
    <mergeCell ref="N233:O233"/>
    <mergeCell ref="N237:O237"/>
    <mergeCell ref="N238:O238"/>
    <mergeCell ref="N246:O246"/>
    <mergeCell ref="N247:O247"/>
    <mergeCell ref="N239:O239"/>
    <mergeCell ref="N240:O240"/>
    <mergeCell ref="N234:O234"/>
    <mergeCell ref="N235:O235"/>
    <mergeCell ref="L250:L256"/>
    <mergeCell ref="A263:P263"/>
    <mergeCell ref="N257:O257"/>
    <mergeCell ref="N258:O258"/>
    <mergeCell ref="N250:O250"/>
    <mergeCell ref="N251:O251"/>
    <mergeCell ref="N255:O255"/>
    <mergeCell ref="N256:O256"/>
    <mergeCell ref="N252:O252"/>
    <mergeCell ref="N253:O253"/>
    <mergeCell ref="N260:O260"/>
  </mergeCells>
  <phoneticPr fontId="3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topLeftCell="A22" zoomScaleNormal="100" zoomScaleSheetLayoutView="100" workbookViewId="0">
      <selection activeCell="C37" sqref="C37:P37"/>
    </sheetView>
  </sheetViews>
  <sheetFormatPr defaultRowHeight="16.5" x14ac:dyDescent="0.25"/>
  <cols>
    <col min="1" max="1" width="10.625" style="1" customWidth="1"/>
    <col min="2" max="2" width="11.75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29.375" style="1" customWidth="1"/>
    <col min="13" max="13" width="9.75" style="1" customWidth="1"/>
    <col min="14" max="14" width="9" style="1"/>
    <col min="15" max="15" width="14.12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248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107">
        <f>A7+A10+A16+A17+A19</f>
        <v>0</v>
      </c>
      <c r="B6" s="107">
        <f>B7+B10+B16+B17+B19</f>
        <v>0</v>
      </c>
      <c r="C6" s="107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108">
        <f>SUM(A8:A9)</f>
        <v>0</v>
      </c>
      <c r="B7" s="108">
        <f>SUM(B8:B9)</f>
        <v>0</v>
      </c>
      <c r="C7" s="108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95"/>
      <c r="B8" s="95"/>
      <c r="C8" s="95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95"/>
      <c r="B9" s="95"/>
      <c r="C9" s="95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108">
        <f>SUM(A11:A15)</f>
        <v>0</v>
      </c>
      <c r="B10" s="108">
        <f>SUM(B11:B15)</f>
        <v>0</v>
      </c>
      <c r="C10" s="108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95"/>
      <c r="B11" s="95"/>
      <c r="C11" s="95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95"/>
      <c r="B12" s="95"/>
      <c r="C12" s="95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95"/>
      <c r="B13" s="95"/>
      <c r="C13" s="95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95"/>
      <c r="B14" s="95"/>
      <c r="C14" s="95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95"/>
      <c r="B15" s="95"/>
      <c r="C15" s="95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8"/>
      <c r="B16" s="108"/>
      <c r="C16" s="108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108">
        <f>A18</f>
        <v>0</v>
      </c>
      <c r="B17" s="108">
        <f>B18</f>
        <v>0</v>
      </c>
      <c r="C17" s="108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95"/>
      <c r="B18" s="95"/>
      <c r="C18" s="95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108">
        <f>SUM(A20:A21)</f>
        <v>0</v>
      </c>
      <c r="B19" s="108">
        <f>SUM(B20:B21)</f>
        <v>0</v>
      </c>
      <c r="C19" s="108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95"/>
      <c r="B20" s="95"/>
      <c r="C20" s="95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95"/>
      <c r="B21" s="95"/>
      <c r="C21" s="95"/>
      <c r="D21" s="28" t="s">
        <v>106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16">
        <f>A23-A6</f>
        <v>0</v>
      </c>
      <c r="B22" s="116">
        <f>B23-B6</f>
        <v>0</v>
      </c>
      <c r="C22" s="116"/>
      <c r="D22" s="101" t="s">
        <v>254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7">
        <f>SUM(A25:A32)</f>
        <v>0</v>
      </c>
      <c r="B23" s="107">
        <f>SUM(B25:B32)</f>
        <v>0</v>
      </c>
      <c r="C23" s="107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4.75" customHeight="1" x14ac:dyDescent="0.25">
      <c r="A24" s="113"/>
      <c r="B24" s="113"/>
      <c r="C24" s="110"/>
      <c r="D24" s="13" t="s">
        <v>241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117"/>
      <c r="B25" s="143"/>
      <c r="C25" s="117"/>
      <c r="D25" s="14" t="s">
        <v>14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117"/>
      <c r="B26" s="143"/>
      <c r="C26" s="117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117"/>
      <c r="B27" s="143"/>
      <c r="C27" s="117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117"/>
      <c r="B28" s="143"/>
      <c r="C28" s="117"/>
      <c r="D28" s="14" t="s">
        <v>103</v>
      </c>
      <c r="E28" s="20">
        <f>SUM(F28:J28)</f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117"/>
      <c r="B29" s="143"/>
      <c r="C29" s="117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117"/>
      <c r="B30" s="143"/>
      <c r="C30" s="117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5.5" customHeight="1" x14ac:dyDescent="0.25">
      <c r="A31" s="117"/>
      <c r="B31" s="144"/>
      <c r="C31" s="117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117"/>
      <c r="B32" s="143"/>
      <c r="C32" s="117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113"/>
      <c r="B33" s="113"/>
      <c r="C33" s="110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37">
        <f>A6-A23</f>
        <v>0</v>
      </c>
      <c r="B34" s="37">
        <f>B6-B23</f>
        <v>0</v>
      </c>
      <c r="C34" s="37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78</v>
      </c>
      <c r="H35" s="2"/>
      <c r="I35" s="2"/>
      <c r="J35" s="2"/>
      <c r="L35" s="1" t="s">
        <v>79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L3:L5"/>
    <mergeCell ref="C1:P1"/>
    <mergeCell ref="C3:C5"/>
    <mergeCell ref="D3:D5"/>
    <mergeCell ref="E3:J3"/>
    <mergeCell ref="K3:K5"/>
    <mergeCell ref="P3:P5"/>
    <mergeCell ref="G4:G5"/>
    <mergeCell ref="H4:H5"/>
    <mergeCell ref="F4:F5"/>
    <mergeCell ref="M4:M5"/>
    <mergeCell ref="N4:O5"/>
    <mergeCell ref="I4:I5"/>
    <mergeCell ref="J4:J5"/>
    <mergeCell ref="M3:O3"/>
    <mergeCell ref="N15:O15"/>
    <mergeCell ref="N26:O26"/>
    <mergeCell ref="N25:O25"/>
    <mergeCell ref="N23:O23"/>
    <mergeCell ref="N24:O24"/>
    <mergeCell ref="N21:O21"/>
    <mergeCell ref="N6:O6"/>
    <mergeCell ref="N7:O7"/>
    <mergeCell ref="N8:O8"/>
    <mergeCell ref="N10:O10"/>
    <mergeCell ref="N13:O13"/>
    <mergeCell ref="N34:O34"/>
    <mergeCell ref="C37:P37"/>
    <mergeCell ref="N16:O16"/>
    <mergeCell ref="N17:O17"/>
    <mergeCell ref="N18:O18"/>
    <mergeCell ref="N30:O30"/>
    <mergeCell ref="N31:O31"/>
    <mergeCell ref="N32:O32"/>
    <mergeCell ref="N27:O27"/>
    <mergeCell ref="N29:O29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topLeftCell="A28" zoomScale="75" zoomScaleNormal="100" workbookViewId="0">
      <selection activeCell="C37" sqref="C37:P37"/>
    </sheetView>
  </sheetViews>
  <sheetFormatPr defaultRowHeight="16.5" x14ac:dyDescent="0.25"/>
  <cols>
    <col min="1" max="1" width="10.75" style="1" customWidth="1"/>
    <col min="2" max="2" width="12.5" style="1" customWidth="1"/>
    <col min="3" max="3" width="11.875" style="1" customWidth="1"/>
    <col min="4" max="4" width="31.625" style="1" customWidth="1"/>
    <col min="5" max="5" width="10.875" style="1" bestFit="1" customWidth="1"/>
    <col min="6" max="9" width="9.625" style="1" customWidth="1"/>
    <col min="10" max="10" width="11.75" style="1" customWidth="1"/>
    <col min="11" max="11" width="13" style="1" customWidth="1"/>
    <col min="12" max="12" width="29.5" style="1" customWidth="1"/>
    <col min="13" max="13" width="9.75" style="1" customWidth="1"/>
    <col min="14" max="14" width="9" style="1"/>
    <col min="15" max="15" width="14.125" style="1" customWidth="1"/>
    <col min="16" max="16" width="14.875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113</v>
      </c>
      <c r="O2" s="183" t="s">
        <v>3</v>
      </c>
      <c r="P2" s="183"/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107">
        <f>A7+A10+A16+A17+A19</f>
        <v>0</v>
      </c>
      <c r="B6" s="107">
        <f>B7+B10+B16+B17+B19</f>
        <v>0</v>
      </c>
      <c r="C6" s="107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108">
        <f>SUM(A8:A9)</f>
        <v>0</v>
      </c>
      <c r="B7" s="108">
        <f>SUM(B8:B9)</f>
        <v>0</v>
      </c>
      <c r="C7" s="108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95"/>
      <c r="B8" s="95"/>
      <c r="C8" s="95"/>
      <c r="D8" s="28" t="s">
        <v>96</v>
      </c>
      <c r="E8" s="29">
        <f>F8+G8+H8+I8+J8</f>
        <v>0</v>
      </c>
      <c r="F8" s="39"/>
      <c r="G8" s="17"/>
      <c r="H8" s="47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95"/>
      <c r="B9" s="95"/>
      <c r="C9" s="95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108">
        <f>SUM(A11:A15)</f>
        <v>0</v>
      </c>
      <c r="B10" s="108">
        <f>SUM(B11:B15)</f>
        <v>0</v>
      </c>
      <c r="C10" s="108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95"/>
      <c r="B11" s="95"/>
      <c r="C11" s="95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95"/>
      <c r="B12" s="95"/>
      <c r="C12" s="95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95"/>
      <c r="B13" s="95"/>
      <c r="C13" s="95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95"/>
      <c r="B14" s="95"/>
      <c r="C14" s="95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95"/>
      <c r="B15" s="95"/>
      <c r="C15" s="95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8"/>
      <c r="B16" s="108"/>
      <c r="C16" s="108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108">
        <f>A18</f>
        <v>0</v>
      </c>
      <c r="B17" s="108">
        <f>B18</f>
        <v>0</v>
      </c>
      <c r="C17" s="108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95"/>
      <c r="B18" s="95"/>
      <c r="C18" s="95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108">
        <f>SUM(A20:A21)</f>
        <v>0</v>
      </c>
      <c r="B19" s="108">
        <f>SUM(B20:B21)</f>
        <v>0</v>
      </c>
      <c r="C19" s="108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95"/>
      <c r="B20" s="95"/>
      <c r="C20" s="95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95"/>
      <c r="B21" s="95"/>
      <c r="C21" s="95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10">
        <f>A23-A6</f>
        <v>0</v>
      </c>
      <c r="B22" s="110">
        <f>B23-B6</f>
        <v>0</v>
      </c>
      <c r="C22" s="110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7">
        <f>SUM(A25:A32)</f>
        <v>0</v>
      </c>
      <c r="B23" s="107">
        <f>SUM(B25:B32)</f>
        <v>0</v>
      </c>
      <c r="C23" s="107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113"/>
      <c r="B24" s="113"/>
      <c r="C24" s="114"/>
      <c r="D24" s="13" t="s">
        <v>112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95"/>
      <c r="B25" s="96"/>
      <c r="C25" s="95"/>
      <c r="D25" s="14" t="s">
        <v>14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95"/>
      <c r="B26" s="96"/>
      <c r="C26" s="95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95"/>
      <c r="B27" s="96"/>
      <c r="C27" s="95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95"/>
      <c r="B28" s="96"/>
      <c r="C28" s="95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95"/>
      <c r="B29" s="96"/>
      <c r="C29" s="95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95"/>
      <c r="B30" s="96"/>
      <c r="C30" s="95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95"/>
      <c r="B31" s="115"/>
      <c r="C31" s="95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95"/>
      <c r="B32" s="96"/>
      <c r="C32" s="95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113"/>
      <c r="B33" s="113"/>
      <c r="C33" s="110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107">
        <f>A6-A23</f>
        <v>0</v>
      </c>
      <c r="B34" s="107">
        <f>B6-B23</f>
        <v>0</v>
      </c>
      <c r="C34" s="107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78</v>
      </c>
      <c r="H35" s="2"/>
      <c r="I35" s="2"/>
      <c r="J35" s="2"/>
      <c r="L35" s="1" t="s">
        <v>79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1">
    <mergeCell ref="A3:B3"/>
    <mergeCell ref="A4:A5"/>
    <mergeCell ref="B4:B5"/>
    <mergeCell ref="E4:E5"/>
    <mergeCell ref="G4:G5"/>
    <mergeCell ref="F4:F5"/>
    <mergeCell ref="C1:P1"/>
    <mergeCell ref="C3:C5"/>
    <mergeCell ref="D3:D5"/>
    <mergeCell ref="E3:J3"/>
    <mergeCell ref="K3:K5"/>
    <mergeCell ref="L3:L5"/>
    <mergeCell ref="M3:O3"/>
    <mergeCell ref="P3:P5"/>
    <mergeCell ref="O2:P2"/>
    <mergeCell ref="M4:M5"/>
    <mergeCell ref="H4:H5"/>
    <mergeCell ref="N4:O5"/>
    <mergeCell ref="I4:I5"/>
    <mergeCell ref="J4:J5"/>
    <mergeCell ref="N23:O23"/>
    <mergeCell ref="N21:O21"/>
    <mergeCell ref="N6:O6"/>
    <mergeCell ref="N7:O7"/>
    <mergeCell ref="N8:O8"/>
    <mergeCell ref="N10:O10"/>
    <mergeCell ref="N13:O13"/>
    <mergeCell ref="N15:O15"/>
    <mergeCell ref="N18:O18"/>
    <mergeCell ref="N17:O17"/>
    <mergeCell ref="N16:O16"/>
    <mergeCell ref="N24:O24"/>
    <mergeCell ref="N34:O34"/>
    <mergeCell ref="C37:P37"/>
    <mergeCell ref="N26:O26"/>
    <mergeCell ref="N27:O27"/>
    <mergeCell ref="N29:O29"/>
    <mergeCell ref="N30:O30"/>
    <mergeCell ref="N31:O31"/>
    <mergeCell ref="N32:O32"/>
    <mergeCell ref="N25:O25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topLeftCell="A22" zoomScale="75" zoomScaleNormal="100" workbookViewId="0">
      <selection activeCell="C37" sqref="C37:P37"/>
    </sheetView>
  </sheetViews>
  <sheetFormatPr defaultRowHeight="16.5" x14ac:dyDescent="0.25"/>
  <cols>
    <col min="1" max="1" width="10.125" style="1" customWidth="1"/>
    <col min="2" max="2" width="12" style="1" customWidth="1"/>
    <col min="3" max="3" width="12.875" style="1" customWidth="1"/>
    <col min="4" max="4" width="31.625" style="1" customWidth="1"/>
    <col min="5" max="8" width="9.625" style="1" customWidth="1"/>
    <col min="9" max="9" width="7.875" style="1" customWidth="1"/>
    <col min="10" max="10" width="11.1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115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107">
        <f>A7+A10+A16+A17+A19</f>
        <v>0</v>
      </c>
      <c r="B6" s="107">
        <f>B7+B10+B16+B17+B19</f>
        <v>0</v>
      </c>
      <c r="C6" s="107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108">
        <f>SUM(A8:A9)</f>
        <v>0</v>
      </c>
      <c r="B7" s="108">
        <f>SUM(B8:B9)</f>
        <v>0</v>
      </c>
      <c r="C7" s="108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95"/>
      <c r="B8" s="95"/>
      <c r="C8" s="95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95"/>
      <c r="B9" s="95"/>
      <c r="C9" s="95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108">
        <f>SUM(A11:A15)</f>
        <v>0</v>
      </c>
      <c r="B10" s="108">
        <f>SUM(B11:B15)</f>
        <v>0</v>
      </c>
      <c r="C10" s="108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95"/>
      <c r="B11" s="95"/>
      <c r="C11" s="95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95"/>
      <c r="B12" s="109"/>
      <c r="C12" s="95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95"/>
      <c r="B13" s="95"/>
      <c r="C13" s="95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95"/>
      <c r="B14" s="95"/>
      <c r="C14" s="95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95"/>
      <c r="B15" s="95"/>
      <c r="C15" s="95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8"/>
      <c r="B16" s="108"/>
      <c r="C16" s="108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108">
        <f>A18</f>
        <v>0</v>
      </c>
      <c r="B17" s="108">
        <f>B18</f>
        <v>0</v>
      </c>
      <c r="C17" s="108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95"/>
      <c r="B18" s="95"/>
      <c r="C18" s="95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108">
        <f>SUM(A20:A21)</f>
        <v>0</v>
      </c>
      <c r="B19" s="108">
        <f>SUM(B20:B21)</f>
        <v>0</v>
      </c>
      <c r="C19" s="108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95"/>
      <c r="B20" s="95"/>
      <c r="C20" s="95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95"/>
      <c r="B21" s="95"/>
      <c r="C21" s="95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10">
        <f>A23-A6</f>
        <v>0</v>
      </c>
      <c r="B22" s="110">
        <f>B23-B6</f>
        <v>0</v>
      </c>
      <c r="C22" s="110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107">
        <f>SUM(A25:A32)</f>
        <v>0</v>
      </c>
      <c r="B23" s="107">
        <f>SUM(B25:B32)</f>
        <v>0</v>
      </c>
      <c r="C23" s="107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111"/>
      <c r="B24" s="111"/>
      <c r="C24" s="110"/>
      <c r="D24" s="13" t="s">
        <v>114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95"/>
      <c r="B25" s="112"/>
      <c r="C25" s="95"/>
      <c r="D25" s="14" t="s">
        <v>14</v>
      </c>
      <c r="E25" s="20">
        <f t="shared" ref="E25:E32" si="7">SUM(F25:J25)</f>
        <v>0</v>
      </c>
      <c r="F25" s="36"/>
      <c r="G25" s="36"/>
      <c r="H25" s="36"/>
      <c r="I25" s="36"/>
      <c r="J25" s="36"/>
      <c r="K25" s="27"/>
      <c r="L25" s="6"/>
      <c r="M25" s="6"/>
      <c r="N25" s="169"/>
      <c r="O25" s="170"/>
      <c r="P25" s="8"/>
    </row>
    <row r="26" spans="1:16" ht="24.75" customHeight="1" x14ac:dyDescent="0.25">
      <c r="A26" s="95"/>
      <c r="B26" s="112"/>
      <c r="C26" s="95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95"/>
      <c r="B27" s="112"/>
      <c r="C27" s="95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95"/>
      <c r="B28" s="112"/>
      <c r="C28" s="95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95"/>
      <c r="B29" s="112"/>
      <c r="C29" s="95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95"/>
      <c r="B30" s="112"/>
      <c r="C30" s="95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95"/>
      <c r="B31" s="112"/>
      <c r="C31" s="95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95"/>
      <c r="B32" s="112"/>
      <c r="C32" s="95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111"/>
      <c r="B33" s="111"/>
      <c r="C33" s="110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37">
        <f>A6-A23</f>
        <v>0</v>
      </c>
      <c r="B34" s="37">
        <f>B6-B23</f>
        <v>0</v>
      </c>
      <c r="C34" s="37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9.875" style="1" customWidth="1"/>
    <col min="2" max="2" width="12" style="1" customWidth="1"/>
    <col min="3" max="3" width="12.5" style="1" customWidth="1"/>
    <col min="4" max="4" width="31.625" style="1" customWidth="1"/>
    <col min="5" max="9" width="9.625" style="1" customWidth="1"/>
    <col min="10" max="10" width="13.125" style="43" customWidth="1"/>
    <col min="11" max="11" width="13" style="1" customWidth="1"/>
    <col min="12" max="12" width="36.125" style="1" customWidth="1"/>
    <col min="13" max="13" width="9.75" style="1" customWidth="1"/>
    <col min="14" max="14" width="9" style="1"/>
    <col min="15" max="15" width="11.87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238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234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235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236</v>
      </c>
      <c r="E8" s="29">
        <f>F8+G8+H8+I8+J8</f>
        <v>0</v>
      </c>
      <c r="F8" s="39"/>
      <c r="G8" s="17"/>
      <c r="H8" s="94"/>
      <c r="I8" s="17"/>
      <c r="J8" s="83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237</v>
      </c>
      <c r="E9" s="29">
        <f>F9+G9+H9+I9+J9</f>
        <v>0</v>
      </c>
      <c r="F9" s="39"/>
      <c r="G9" s="17"/>
      <c r="H9" s="36"/>
      <c r="I9" s="17"/>
      <c r="J9" s="83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165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95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166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83</v>
      </c>
      <c r="E13" s="29">
        <f t="shared" si="3"/>
        <v>0</v>
      </c>
      <c r="F13" s="17"/>
      <c r="G13" s="17"/>
      <c r="H13" s="17"/>
      <c r="I13" s="17"/>
      <c r="J13" s="83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85</v>
      </c>
      <c r="E14" s="29">
        <f t="shared" si="3"/>
        <v>0</v>
      </c>
      <c r="F14" s="17"/>
      <c r="G14" s="17"/>
      <c r="H14" s="17"/>
      <c r="I14" s="17"/>
      <c r="J14" s="83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167</v>
      </c>
      <c r="E15" s="29">
        <f t="shared" si="3"/>
        <v>0</v>
      </c>
      <c r="F15" s="17"/>
      <c r="G15" s="17"/>
      <c r="H15" s="17"/>
      <c r="I15" s="17"/>
      <c r="J15" s="84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168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169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170</v>
      </c>
      <c r="E18" s="29">
        <f>F18+G18+H18+I18+J18</f>
        <v>0</v>
      </c>
      <c r="F18" s="17"/>
      <c r="G18" s="17"/>
      <c r="H18" s="17"/>
      <c r="I18" s="17"/>
      <c r="J18" s="83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58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171</v>
      </c>
      <c r="E20" s="29">
        <f>F20+G20+H20+I20+J20</f>
        <v>0</v>
      </c>
      <c r="F20" s="17"/>
      <c r="G20" s="17"/>
      <c r="H20" s="17"/>
      <c r="I20" s="17"/>
      <c r="J20" s="83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88</v>
      </c>
      <c r="E21" s="29">
        <f>F21+G21+H21+I21+J21</f>
        <v>0</v>
      </c>
      <c r="F21" s="17"/>
      <c r="G21" s="17"/>
      <c r="H21" s="17"/>
      <c r="I21" s="17"/>
      <c r="J21" s="83"/>
      <c r="K21" s="27"/>
      <c r="L21" s="30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48">
        <f>J22</f>
        <v>0</v>
      </c>
      <c r="F22" s="17"/>
      <c r="G22" s="17"/>
      <c r="H22" s="17"/>
      <c r="I22" s="17"/>
      <c r="J22" s="85"/>
      <c r="K22" s="27"/>
      <c r="L22" s="30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SUM(C24:C32)</f>
        <v>0</v>
      </c>
      <c r="D23" s="38" t="s">
        <v>172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56</v>
      </c>
      <c r="E24" s="19">
        <f>SUM(F24:J24)</f>
        <v>0</v>
      </c>
      <c r="F24" s="44">
        <f>F25+F26+F27+F29+F30+F31+F32+F28</f>
        <v>0</v>
      </c>
      <c r="G24" s="44">
        <f>G25+G26+G27+G29+G30+G31+G32+G28</f>
        <v>0</v>
      </c>
      <c r="H24" s="44">
        <f>H25+H26+H27+H29+H30+H31+H32+H28</f>
        <v>0</v>
      </c>
      <c r="I24" s="44">
        <f>I25+I26+I27+I29+I30+I31+I32+I28</f>
        <v>0</v>
      </c>
      <c r="J24" s="44">
        <f>J25+J26+J27+J29+J30+J31+J32+J28</f>
        <v>0</v>
      </c>
      <c r="K24" s="27"/>
      <c r="L24" s="102"/>
      <c r="M24" s="6"/>
      <c r="N24" s="169"/>
      <c r="O24" s="170"/>
      <c r="P24" s="8"/>
    </row>
    <row r="25" spans="1:16" ht="24.75" customHeight="1" x14ac:dyDescent="0.25">
      <c r="A25" s="72"/>
      <c r="B25" s="71"/>
      <c r="C25" s="72"/>
      <c r="D25" s="14" t="s">
        <v>110</v>
      </c>
      <c r="E25" s="20">
        <f t="shared" ref="E25:E32" si="7">SUM(F25:J25)</f>
        <v>0</v>
      </c>
      <c r="F25" s="36"/>
      <c r="G25" s="36"/>
      <c r="H25" s="36"/>
      <c r="I25" s="36"/>
      <c r="J25" s="84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71"/>
      <c r="C26" s="72"/>
      <c r="D26" s="14" t="s">
        <v>173</v>
      </c>
      <c r="E26" s="20">
        <f t="shared" si="7"/>
        <v>0</v>
      </c>
      <c r="F26" s="36"/>
      <c r="G26" s="36"/>
      <c r="H26" s="36"/>
      <c r="I26" s="36"/>
      <c r="J26" s="84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71"/>
      <c r="C27" s="72"/>
      <c r="D27" s="14" t="s">
        <v>174</v>
      </c>
      <c r="E27" s="20">
        <f t="shared" si="7"/>
        <v>0</v>
      </c>
      <c r="F27" s="36"/>
      <c r="G27" s="36"/>
      <c r="H27" s="36"/>
      <c r="I27" s="36"/>
      <c r="J27" s="84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71"/>
      <c r="C28" s="72"/>
      <c r="D28" s="14" t="s">
        <v>175</v>
      </c>
      <c r="E28" s="20">
        <f t="shared" si="7"/>
        <v>0</v>
      </c>
      <c r="F28" s="36"/>
      <c r="G28" s="36"/>
      <c r="H28" s="36"/>
      <c r="I28" s="36"/>
      <c r="J28" s="84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71"/>
      <c r="C29" s="72"/>
      <c r="D29" s="15" t="s">
        <v>176</v>
      </c>
      <c r="E29" s="20">
        <f t="shared" si="7"/>
        <v>0</v>
      </c>
      <c r="F29" s="36"/>
      <c r="G29" s="36"/>
      <c r="H29" s="36"/>
      <c r="I29" s="36"/>
      <c r="J29" s="84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72"/>
      <c r="C30" s="72"/>
      <c r="D30" s="15" t="s">
        <v>177</v>
      </c>
      <c r="E30" s="20">
        <f t="shared" si="7"/>
        <v>0</v>
      </c>
      <c r="F30" s="36"/>
      <c r="G30" s="36"/>
      <c r="H30" s="36"/>
      <c r="I30" s="36"/>
      <c r="J30" s="84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71"/>
      <c r="C31" s="72"/>
      <c r="D31" s="15" t="s">
        <v>178</v>
      </c>
      <c r="E31" s="20">
        <f t="shared" si="7"/>
        <v>0</v>
      </c>
      <c r="F31" s="36"/>
      <c r="G31" s="36"/>
      <c r="H31" s="36"/>
      <c r="I31" s="36"/>
      <c r="J31" s="84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71"/>
      <c r="C32" s="72"/>
      <c r="D32" s="15" t="s">
        <v>179</v>
      </c>
      <c r="E32" s="20">
        <f t="shared" si="7"/>
        <v>0</v>
      </c>
      <c r="F32" s="36"/>
      <c r="G32" s="36"/>
      <c r="H32" s="36"/>
      <c r="I32" s="36"/>
      <c r="J32" s="84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45"/>
      <c r="K33" s="27"/>
      <c r="L33" s="11"/>
      <c r="M33" s="6"/>
      <c r="N33" s="23"/>
      <c r="O33" s="24"/>
      <c r="P33" s="8"/>
    </row>
    <row r="34" spans="1:16" ht="24.75" customHeight="1" x14ac:dyDescent="0.25">
      <c r="A34" s="37">
        <f>A6-A23</f>
        <v>0</v>
      </c>
      <c r="B34" s="37">
        <f>B6-B23</f>
        <v>0</v>
      </c>
      <c r="C34" s="37">
        <f>C6-C23</f>
        <v>0</v>
      </c>
      <c r="D34" s="38" t="s">
        <v>180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L34" s="1" t="s">
        <v>60</v>
      </c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61</v>
      </c>
      <c r="H35" s="2"/>
      <c r="I35" s="2"/>
      <c r="J35" s="46"/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49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75" zoomScaleNormal="100" workbookViewId="0">
      <selection activeCell="A3" sqref="A3:J5"/>
    </sheetView>
  </sheetViews>
  <sheetFormatPr defaultRowHeight="16.5" x14ac:dyDescent="0.25"/>
  <cols>
    <col min="1" max="1" width="11.375" style="1" customWidth="1"/>
    <col min="2" max="2" width="12" style="1" customWidth="1"/>
    <col min="3" max="3" width="12.875" style="1" customWidth="1"/>
    <col min="4" max="4" width="31.625" style="1" customWidth="1"/>
    <col min="5" max="9" width="9.625" style="1" customWidth="1"/>
    <col min="10" max="10" width="13.125" style="1" customWidth="1"/>
    <col min="11" max="11" width="13" style="1" customWidth="1"/>
    <col min="12" max="12" width="28.375" style="1" customWidth="1"/>
    <col min="13" max="13" width="9.75" style="1" customWidth="1"/>
    <col min="14" max="14" width="9" style="1"/>
    <col min="15" max="15" width="11.375" style="1" customWidth="1"/>
    <col min="16" max="16" width="17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116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70">
        <f>A7+A10+A16+A17+A19</f>
        <v>0</v>
      </c>
      <c r="B6" s="70">
        <f>B7+B10+B16+B17+B19</f>
        <v>0</v>
      </c>
      <c r="C6" s="70">
        <f>C7+C10+C16+C17+C19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64">
        <f>SUM(A8:A9)</f>
        <v>0</v>
      </c>
      <c r="B7" s="64">
        <f>SUM(B8:B9)</f>
        <v>0</v>
      </c>
      <c r="C7" s="64">
        <f>SUM(C8:C9)</f>
        <v>0</v>
      </c>
      <c r="D7" s="31" t="s">
        <v>19</v>
      </c>
      <c r="E7" s="32">
        <f t="shared" ref="E7:J7" si="1">E8+E9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72"/>
      <c r="B8" s="71"/>
      <c r="C8" s="72"/>
      <c r="D8" s="28" t="s">
        <v>96</v>
      </c>
      <c r="E8" s="29">
        <f>F8+G8+H8+I8+J8</f>
        <v>0</v>
      </c>
      <c r="F8" s="39"/>
      <c r="G8" s="17"/>
      <c r="H8" s="36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72"/>
      <c r="B9" s="71"/>
      <c r="C9" s="72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64">
        <f>SUM(A11:A15)</f>
        <v>0</v>
      </c>
      <c r="B10" s="64">
        <f>SUM(B11:B15)</f>
        <v>0</v>
      </c>
      <c r="C10" s="64">
        <f>SUM(C11:C15)</f>
        <v>0</v>
      </c>
      <c r="D10" s="31" t="s">
        <v>20</v>
      </c>
      <c r="E10" s="32">
        <f t="shared" ref="E10:J10" si="2">E13+E14+E15+E12+E11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71"/>
      <c r="B11" s="71"/>
      <c r="C11" s="71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71"/>
      <c r="B12" s="71"/>
      <c r="C12" s="71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72"/>
      <c r="B13" s="71"/>
      <c r="C13" s="72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72"/>
      <c r="B14" s="71"/>
      <c r="C14" s="72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27"/>
      <c r="L14" s="4"/>
      <c r="M14" s="8"/>
      <c r="N14" s="25"/>
      <c r="O14" s="26"/>
      <c r="P14" s="8"/>
    </row>
    <row r="15" spans="1:16" ht="24" customHeight="1" x14ac:dyDescent="0.25">
      <c r="A15" s="72"/>
      <c r="B15" s="71"/>
      <c r="C15" s="72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00"/>
      <c r="B16" s="64"/>
      <c r="C16" s="100"/>
      <c r="D16" s="31" t="s">
        <v>21</v>
      </c>
      <c r="E16" s="32">
        <f t="shared" si="3"/>
        <v>0</v>
      </c>
      <c r="F16" s="34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64">
        <f>A18</f>
        <v>0</v>
      </c>
      <c r="B17" s="64">
        <f>B18</f>
        <v>0</v>
      </c>
      <c r="C17" s="64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72"/>
      <c r="B18" s="71"/>
      <c r="C18" s="72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64">
        <f>SUM(A20:A21)</f>
        <v>0</v>
      </c>
      <c r="B19" s="64">
        <f>SUM(B20:B21)</f>
        <v>0</v>
      </c>
      <c r="C19" s="64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72"/>
      <c r="B20" s="71"/>
      <c r="C20" s="72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72"/>
      <c r="B21" s="71"/>
      <c r="C21" s="72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45">
        <f>A23-A6</f>
        <v>0</v>
      </c>
      <c r="B22" s="145">
        <f>B23-B6</f>
        <v>0</v>
      </c>
      <c r="C22" s="145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.75" customHeight="1" x14ac:dyDescent="0.25">
      <c r="A23" s="70">
        <f>SUM(A25:A32)</f>
        <v>0</v>
      </c>
      <c r="B23" s="70">
        <f>SUM(B25:B32)</f>
        <v>0</v>
      </c>
      <c r="C23" s="70">
        <f>SUM(C24:C32)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30"/>
      <c r="M23" s="6"/>
      <c r="N23" s="169"/>
      <c r="O23" s="170"/>
      <c r="P23" s="10"/>
    </row>
    <row r="24" spans="1:16" ht="25.5" customHeight="1" x14ac:dyDescent="0.25">
      <c r="A24" s="60"/>
      <c r="B24" s="60"/>
      <c r="C24" s="16"/>
      <c r="D24" s="13" t="s">
        <v>30</v>
      </c>
      <c r="E24" s="19">
        <f>SUM(F24:J24)</f>
        <v>0</v>
      </c>
      <c r="F24" s="21">
        <f>F25+F26+F27+F29+F30+F31+F32+F28</f>
        <v>0</v>
      </c>
      <c r="G24" s="21">
        <f>G25+G26+G27+G29+G30+G31+G32+G28</f>
        <v>0</v>
      </c>
      <c r="H24" s="21">
        <f>H25+H26+H27+H29+H30+H31+H32+H28</f>
        <v>0</v>
      </c>
      <c r="I24" s="21">
        <f>I25+I26+I27+I29+I30+I31+I32+I28</f>
        <v>0</v>
      </c>
      <c r="J24" s="21">
        <f>J25+J26+J27+J29+J30+J31+J32+J28</f>
        <v>0</v>
      </c>
      <c r="K24" s="27"/>
      <c r="L24" s="91"/>
      <c r="M24" s="6"/>
      <c r="N24" s="169"/>
      <c r="O24" s="170"/>
      <c r="P24" s="8"/>
    </row>
    <row r="25" spans="1:16" ht="24.75" customHeight="1" x14ac:dyDescent="0.25">
      <c r="A25" s="72"/>
      <c r="B25" s="71"/>
      <c r="C25" s="72"/>
      <c r="D25" s="14" t="s">
        <v>14</v>
      </c>
      <c r="E25" s="20">
        <f t="shared" ref="E25:E32" si="7">SUM(F25:J25)</f>
        <v>0</v>
      </c>
      <c r="F25" s="36"/>
      <c r="G25" s="36"/>
      <c r="H25" s="36"/>
      <c r="I25" s="36"/>
      <c r="J25" s="84"/>
      <c r="K25" s="27"/>
      <c r="L25" s="6"/>
      <c r="M25" s="6"/>
      <c r="N25" s="169"/>
      <c r="O25" s="170"/>
      <c r="P25" s="8"/>
    </row>
    <row r="26" spans="1:16" ht="24.75" customHeight="1" x14ac:dyDescent="0.25">
      <c r="A26" s="72"/>
      <c r="B26" s="71"/>
      <c r="C26" s="72"/>
      <c r="D26" s="14" t="s">
        <v>12</v>
      </c>
      <c r="E26" s="20">
        <f t="shared" si="7"/>
        <v>0</v>
      </c>
      <c r="F26" s="36"/>
      <c r="G26" s="36"/>
      <c r="H26" s="36"/>
      <c r="I26" s="36"/>
      <c r="J26" s="36"/>
      <c r="K26" s="27"/>
      <c r="L26" s="6"/>
      <c r="M26" s="6"/>
      <c r="N26" s="169"/>
      <c r="O26" s="170"/>
      <c r="P26" s="8"/>
    </row>
    <row r="27" spans="1:16" ht="24.75" customHeight="1" x14ac:dyDescent="0.25">
      <c r="A27" s="72"/>
      <c r="B27" s="71"/>
      <c r="C27" s="72"/>
      <c r="D27" s="14" t="s">
        <v>13</v>
      </c>
      <c r="E27" s="20">
        <f t="shared" si="7"/>
        <v>0</v>
      </c>
      <c r="F27" s="36"/>
      <c r="G27" s="36"/>
      <c r="H27" s="36"/>
      <c r="I27" s="36"/>
      <c r="J27" s="36"/>
      <c r="K27" s="27"/>
      <c r="L27" s="6"/>
      <c r="M27" s="6"/>
      <c r="N27" s="169"/>
      <c r="O27" s="170"/>
      <c r="P27" s="8"/>
    </row>
    <row r="28" spans="1:16" ht="24.75" customHeight="1" x14ac:dyDescent="0.25">
      <c r="A28" s="72"/>
      <c r="B28" s="71"/>
      <c r="C28" s="72"/>
      <c r="D28" s="14" t="s">
        <v>103</v>
      </c>
      <c r="E28" s="20">
        <f t="shared" si="7"/>
        <v>0</v>
      </c>
      <c r="F28" s="36"/>
      <c r="G28" s="36"/>
      <c r="H28" s="36"/>
      <c r="I28" s="36"/>
      <c r="J28" s="36"/>
      <c r="K28" s="27"/>
      <c r="L28" s="6"/>
      <c r="M28" s="6"/>
      <c r="N28" s="23"/>
      <c r="O28" s="24"/>
      <c r="P28" s="8"/>
    </row>
    <row r="29" spans="1:16" ht="24.75" customHeight="1" x14ac:dyDescent="0.25">
      <c r="A29" s="72"/>
      <c r="B29" s="71"/>
      <c r="C29" s="72"/>
      <c r="D29" s="15" t="s">
        <v>15</v>
      </c>
      <c r="E29" s="20">
        <f t="shared" si="7"/>
        <v>0</v>
      </c>
      <c r="F29" s="36"/>
      <c r="G29" s="36"/>
      <c r="H29" s="36"/>
      <c r="I29" s="36"/>
      <c r="J29" s="36"/>
      <c r="K29" s="27"/>
      <c r="L29" s="6"/>
      <c r="M29" s="6"/>
      <c r="N29" s="169"/>
      <c r="O29" s="170"/>
      <c r="P29" s="8"/>
    </row>
    <row r="30" spans="1:16" ht="49.5" customHeight="1" x14ac:dyDescent="0.25">
      <c r="A30" s="72"/>
      <c r="B30" s="71"/>
      <c r="C30" s="72"/>
      <c r="D30" s="15" t="s">
        <v>11</v>
      </c>
      <c r="E30" s="20">
        <f t="shared" si="7"/>
        <v>0</v>
      </c>
      <c r="F30" s="36"/>
      <c r="G30" s="36"/>
      <c r="H30" s="36"/>
      <c r="I30" s="36"/>
      <c r="J30" s="36"/>
      <c r="K30" s="27"/>
      <c r="L30" s="6"/>
      <c r="M30" s="6"/>
      <c r="N30" s="169"/>
      <c r="O30" s="170"/>
      <c r="P30" s="8"/>
    </row>
    <row r="31" spans="1:16" ht="24.75" customHeight="1" x14ac:dyDescent="0.25">
      <c r="A31" s="72"/>
      <c r="B31" s="71"/>
      <c r="C31" s="72"/>
      <c r="D31" s="15" t="s">
        <v>24</v>
      </c>
      <c r="E31" s="20">
        <f t="shared" si="7"/>
        <v>0</v>
      </c>
      <c r="F31" s="36"/>
      <c r="G31" s="36"/>
      <c r="H31" s="36"/>
      <c r="I31" s="36"/>
      <c r="J31" s="36"/>
      <c r="K31" s="27"/>
      <c r="L31" s="6"/>
      <c r="M31" s="6"/>
      <c r="N31" s="169"/>
      <c r="O31" s="170"/>
      <c r="P31" s="8"/>
    </row>
    <row r="32" spans="1:16" ht="36" customHeight="1" x14ac:dyDescent="0.25">
      <c r="A32" s="72"/>
      <c r="B32" s="71"/>
      <c r="C32" s="72"/>
      <c r="D32" s="15" t="s">
        <v>16</v>
      </c>
      <c r="E32" s="20">
        <f t="shared" si="7"/>
        <v>0</v>
      </c>
      <c r="F32" s="36"/>
      <c r="G32" s="36"/>
      <c r="H32" s="36"/>
      <c r="I32" s="36"/>
      <c r="J32" s="36"/>
      <c r="K32" s="27"/>
      <c r="L32" s="6"/>
      <c r="M32" s="6"/>
      <c r="N32" s="169"/>
      <c r="O32" s="170"/>
      <c r="P32" s="8"/>
    </row>
    <row r="33" spans="1:16" ht="24.75" customHeight="1" x14ac:dyDescent="0.25">
      <c r="A33" s="60"/>
      <c r="B33" s="60"/>
      <c r="C33" s="16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23"/>
      <c r="O33" s="24"/>
      <c r="P33" s="8"/>
    </row>
    <row r="34" spans="1:16" ht="24.75" customHeight="1" x14ac:dyDescent="0.25">
      <c r="A34" s="37">
        <f>A6-A23</f>
        <v>0</v>
      </c>
      <c r="B34" s="37">
        <f>B6-B23</f>
        <v>0</v>
      </c>
      <c r="C34" s="37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11"/>
      <c r="M34" s="8"/>
      <c r="N34" s="171"/>
      <c r="O34" s="172"/>
      <c r="P34" s="8"/>
    </row>
    <row r="35" spans="1:16" x14ac:dyDescent="0.25">
      <c r="D35" s="2" t="s">
        <v>18</v>
      </c>
      <c r="E35" s="2"/>
      <c r="F35" s="2"/>
      <c r="G35" s="2" t="s">
        <v>17</v>
      </c>
      <c r="H35" s="2"/>
      <c r="I35" s="2"/>
      <c r="J35" s="2"/>
      <c r="L35" s="1" t="s">
        <v>9</v>
      </c>
      <c r="O35" s="3" t="s">
        <v>10</v>
      </c>
    </row>
    <row r="37" spans="1:16" ht="46.5" customHeight="1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x14ac:dyDescent="0.25">
      <c r="C38" s="12"/>
      <c r="D38" s="12"/>
      <c r="E38" s="12"/>
      <c r="F38" s="12"/>
      <c r="G38" s="12"/>
      <c r="H38" s="12"/>
      <c r="I38" s="12"/>
      <c r="J38" s="12"/>
    </row>
  </sheetData>
  <mergeCells count="40">
    <mergeCell ref="A3:B3"/>
    <mergeCell ref="A4:A5"/>
    <mergeCell ref="B4:B5"/>
    <mergeCell ref="E4:E5"/>
    <mergeCell ref="P3:P5"/>
    <mergeCell ref="G4:G5"/>
    <mergeCell ref="H4:H5"/>
    <mergeCell ref="F4:F5"/>
    <mergeCell ref="M4:M5"/>
    <mergeCell ref="N4:O5"/>
    <mergeCell ref="C1:P1"/>
    <mergeCell ref="C3:C5"/>
    <mergeCell ref="D3:D5"/>
    <mergeCell ref="E3:J3"/>
    <mergeCell ref="K3:K5"/>
    <mergeCell ref="I4:I5"/>
    <mergeCell ref="J4:J5"/>
    <mergeCell ref="N15:O15"/>
    <mergeCell ref="N16:O16"/>
    <mergeCell ref="N17:O17"/>
    <mergeCell ref="L3:L5"/>
    <mergeCell ref="M3:O3"/>
    <mergeCell ref="N18:O18"/>
    <mergeCell ref="N24:O24"/>
    <mergeCell ref="N25:O25"/>
    <mergeCell ref="N23:O23"/>
    <mergeCell ref="N21:O21"/>
    <mergeCell ref="N6:O6"/>
    <mergeCell ref="N7:O7"/>
    <mergeCell ref="N8:O8"/>
    <mergeCell ref="N10:O10"/>
    <mergeCell ref="N13:O13"/>
    <mergeCell ref="N34:O34"/>
    <mergeCell ref="C37:P37"/>
    <mergeCell ref="N26:O26"/>
    <mergeCell ref="N27:O27"/>
    <mergeCell ref="N29:O29"/>
    <mergeCell ref="N30:O30"/>
    <mergeCell ref="N31:O31"/>
    <mergeCell ref="N32:O32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view="pageBreakPreview" zoomScale="75" zoomScaleNormal="100" workbookViewId="0">
      <selection activeCell="C37" sqref="C37:P37"/>
    </sheetView>
  </sheetViews>
  <sheetFormatPr defaultRowHeight="16.5" x14ac:dyDescent="0.25"/>
  <cols>
    <col min="1" max="1" width="11.625" style="1" customWidth="1"/>
    <col min="2" max="2" width="12" style="1" customWidth="1"/>
    <col min="3" max="3" width="12.875" style="1" customWidth="1"/>
    <col min="4" max="4" width="31.625" style="1" customWidth="1"/>
    <col min="5" max="10" width="9.625" style="1" customWidth="1"/>
    <col min="11" max="11" width="13" style="1" customWidth="1"/>
    <col min="12" max="12" width="36.625" style="1" customWidth="1"/>
    <col min="13" max="13" width="9.75" style="1" customWidth="1"/>
    <col min="14" max="14" width="9" style="1"/>
    <col min="15" max="15" width="12.375" style="1" customWidth="1"/>
    <col min="16" max="16" width="15" style="1" customWidth="1"/>
    <col min="17" max="16384" width="9" style="1"/>
  </cols>
  <sheetData>
    <row r="1" spans="1:16" ht="31.5" customHeight="1" x14ac:dyDescent="0.25">
      <c r="C1" s="157" t="s">
        <v>282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04" customFormat="1" ht="27" customHeight="1" x14ac:dyDescent="0.25">
      <c r="C2" s="105" t="s">
        <v>249</v>
      </c>
      <c r="P2" s="104" t="s">
        <v>3</v>
      </c>
    </row>
    <row r="3" spans="1:16" ht="21.75" customHeight="1" x14ac:dyDescent="0.25">
      <c r="A3" s="173" t="s">
        <v>280</v>
      </c>
      <c r="B3" s="174"/>
      <c r="C3" s="158" t="s">
        <v>279</v>
      </c>
      <c r="D3" s="158" t="s">
        <v>4</v>
      </c>
      <c r="E3" s="155" t="s">
        <v>281</v>
      </c>
      <c r="F3" s="155"/>
      <c r="G3" s="155"/>
      <c r="H3" s="155"/>
      <c r="I3" s="155"/>
      <c r="J3" s="155"/>
      <c r="K3" s="161" t="s">
        <v>70</v>
      </c>
      <c r="L3" s="158" t="s">
        <v>71</v>
      </c>
      <c r="M3" s="164" t="s">
        <v>0</v>
      </c>
      <c r="N3" s="165"/>
      <c r="O3" s="166"/>
      <c r="P3" s="158" t="s">
        <v>5</v>
      </c>
    </row>
    <row r="4" spans="1:16" ht="18.75" customHeight="1" x14ac:dyDescent="0.25">
      <c r="A4" s="175" t="s">
        <v>90</v>
      </c>
      <c r="B4" s="175" t="s">
        <v>91</v>
      </c>
      <c r="C4" s="159"/>
      <c r="D4" s="159"/>
      <c r="E4" s="155" t="s">
        <v>72</v>
      </c>
      <c r="F4" s="155" t="s">
        <v>73</v>
      </c>
      <c r="G4" s="155" t="s">
        <v>74</v>
      </c>
      <c r="H4" s="155" t="s">
        <v>75</v>
      </c>
      <c r="I4" s="155" t="s">
        <v>76</v>
      </c>
      <c r="J4" s="155" t="s">
        <v>77</v>
      </c>
      <c r="K4" s="162"/>
      <c r="L4" s="159"/>
      <c r="M4" s="158" t="s">
        <v>1</v>
      </c>
      <c r="N4" s="179" t="s">
        <v>2</v>
      </c>
      <c r="O4" s="180"/>
      <c r="P4" s="159"/>
    </row>
    <row r="5" spans="1:16" ht="18.75" customHeight="1" x14ac:dyDescent="0.25">
      <c r="A5" s="176"/>
      <c r="B5" s="176"/>
      <c r="C5" s="160"/>
      <c r="D5" s="160"/>
      <c r="E5" s="156"/>
      <c r="F5" s="156"/>
      <c r="G5" s="156"/>
      <c r="H5" s="156"/>
      <c r="I5" s="156"/>
      <c r="J5" s="156"/>
      <c r="K5" s="163"/>
      <c r="L5" s="160"/>
      <c r="M5" s="160"/>
      <c r="N5" s="181"/>
      <c r="O5" s="182"/>
      <c r="P5" s="160"/>
    </row>
    <row r="6" spans="1:16" ht="24" customHeight="1" x14ac:dyDescent="0.25">
      <c r="A6" s="107">
        <f>A7+A10+A17+A19+A16</f>
        <v>0</v>
      </c>
      <c r="B6" s="107">
        <f>B7+B10+B17+B19+B16</f>
        <v>0</v>
      </c>
      <c r="C6" s="107">
        <f>C7+C10+C17+C19+C16</f>
        <v>0</v>
      </c>
      <c r="D6" s="38" t="s">
        <v>6</v>
      </c>
      <c r="E6" s="37">
        <f t="shared" ref="E6:J6" si="0">E7+E10+E16+E17+E19</f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29"/>
      <c r="L6" s="8"/>
      <c r="M6" s="8"/>
      <c r="N6" s="177"/>
      <c r="O6" s="178"/>
      <c r="P6" s="8"/>
    </row>
    <row r="7" spans="1:16" ht="24" customHeight="1" x14ac:dyDescent="0.25">
      <c r="A7" s="32">
        <f>SUM(A8:A9)</f>
        <v>0</v>
      </c>
      <c r="B7" s="32">
        <f>SUM(B8:B9)</f>
        <v>0</v>
      </c>
      <c r="C7" s="32">
        <f>SUM(C8:C9)</f>
        <v>0</v>
      </c>
      <c r="D7" s="31" t="s">
        <v>19</v>
      </c>
      <c r="E7" s="32">
        <f t="shared" ref="E7:J7" si="1">E8</f>
        <v>0</v>
      </c>
      <c r="F7" s="32">
        <f t="shared" si="1"/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29"/>
      <c r="L7" s="9"/>
      <c r="M7" s="8"/>
      <c r="N7" s="177"/>
      <c r="O7" s="178"/>
      <c r="P7" s="8"/>
    </row>
    <row r="8" spans="1:16" ht="24" customHeight="1" x14ac:dyDescent="0.25">
      <c r="A8" s="17"/>
      <c r="B8" s="17"/>
      <c r="C8" s="17"/>
      <c r="D8" s="28" t="s">
        <v>96</v>
      </c>
      <c r="E8" s="29">
        <f>F8+G8+H8+I8+J8</f>
        <v>0</v>
      </c>
      <c r="F8" s="39"/>
      <c r="G8" s="17"/>
      <c r="H8" s="94"/>
      <c r="I8" s="17"/>
      <c r="J8" s="17"/>
      <c r="K8" s="33"/>
      <c r="L8" s="4"/>
      <c r="M8" s="8"/>
      <c r="N8" s="177"/>
      <c r="O8" s="178"/>
      <c r="P8" s="8"/>
    </row>
    <row r="9" spans="1:16" ht="24" customHeight="1" x14ac:dyDescent="0.25">
      <c r="A9" s="17"/>
      <c r="B9" s="17"/>
      <c r="C9" s="17"/>
      <c r="D9" s="28" t="s">
        <v>97</v>
      </c>
      <c r="E9" s="29">
        <f>F9+G9+H9+I9+J9</f>
        <v>0</v>
      </c>
      <c r="F9" s="39"/>
      <c r="G9" s="17"/>
      <c r="H9" s="36"/>
      <c r="I9" s="17"/>
      <c r="J9" s="17"/>
      <c r="K9" s="33"/>
      <c r="L9" s="4"/>
      <c r="M9" s="8"/>
      <c r="N9" s="25"/>
      <c r="O9" s="26"/>
      <c r="P9" s="8"/>
    </row>
    <row r="10" spans="1:16" ht="24" customHeight="1" x14ac:dyDescent="0.25">
      <c r="A10" s="32">
        <f>SUM(A11:A15)</f>
        <v>0</v>
      </c>
      <c r="B10" s="32">
        <f>SUM(B11:B15)</f>
        <v>0</v>
      </c>
      <c r="C10" s="32">
        <f>SUM(C11:C15)</f>
        <v>0</v>
      </c>
      <c r="D10" s="31" t="s">
        <v>20</v>
      </c>
      <c r="E10" s="32">
        <f t="shared" ref="E10:J10" si="2">E13+E14+E15+E11+E12</f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3"/>
      <c r="L10" s="4"/>
      <c r="M10" s="8"/>
      <c r="N10" s="177"/>
      <c r="O10" s="178"/>
      <c r="P10" s="8"/>
    </row>
    <row r="11" spans="1:16" ht="24" customHeight="1" x14ac:dyDescent="0.25">
      <c r="A11" s="17"/>
      <c r="B11" s="17"/>
      <c r="C11" s="17"/>
      <c r="D11" s="50" t="s">
        <v>94</v>
      </c>
      <c r="E11" s="29">
        <f t="shared" ref="E11:E16" si="3">F11+G11+H11+I11+J11</f>
        <v>0</v>
      </c>
      <c r="F11" s="17"/>
      <c r="G11" s="17"/>
      <c r="H11" s="17"/>
      <c r="I11" s="17"/>
      <c r="J11" s="17"/>
      <c r="K11" s="33"/>
      <c r="L11" s="4"/>
      <c r="M11" s="8"/>
      <c r="N11" s="25"/>
      <c r="O11" s="26"/>
      <c r="P11" s="8"/>
    </row>
    <row r="12" spans="1:16" ht="24" customHeight="1" x14ac:dyDescent="0.25">
      <c r="A12" s="17"/>
      <c r="B12" s="17"/>
      <c r="C12" s="17"/>
      <c r="D12" s="50" t="s">
        <v>92</v>
      </c>
      <c r="E12" s="29">
        <f t="shared" si="3"/>
        <v>0</v>
      </c>
      <c r="F12" s="17"/>
      <c r="G12" s="17"/>
      <c r="H12" s="17"/>
      <c r="I12" s="17"/>
      <c r="J12" s="17"/>
      <c r="K12" s="33"/>
      <c r="L12" s="4"/>
      <c r="M12" s="8"/>
      <c r="N12" s="25"/>
      <c r="O12" s="26"/>
      <c r="P12" s="8"/>
    </row>
    <row r="13" spans="1:16" ht="24" customHeight="1" x14ac:dyDescent="0.25">
      <c r="A13" s="17"/>
      <c r="B13" s="17"/>
      <c r="C13" s="17"/>
      <c r="D13" s="28" t="s">
        <v>98</v>
      </c>
      <c r="E13" s="29">
        <f t="shared" si="3"/>
        <v>0</v>
      </c>
      <c r="F13" s="17"/>
      <c r="G13" s="17"/>
      <c r="H13" s="17"/>
      <c r="I13" s="17"/>
      <c r="J13" s="17"/>
      <c r="K13" s="33"/>
      <c r="L13" s="4"/>
      <c r="M13" s="8"/>
      <c r="N13" s="177"/>
      <c r="O13" s="178"/>
      <c r="P13" s="8"/>
    </row>
    <row r="14" spans="1:16" ht="24" customHeight="1" x14ac:dyDescent="0.25">
      <c r="A14" s="17"/>
      <c r="B14" s="17"/>
      <c r="C14" s="17"/>
      <c r="D14" s="28" t="s">
        <v>99</v>
      </c>
      <c r="E14" s="29">
        <f t="shared" si="3"/>
        <v>0</v>
      </c>
      <c r="F14" s="17"/>
      <c r="G14" s="17"/>
      <c r="H14" s="17"/>
      <c r="I14" s="17"/>
      <c r="J14" s="17"/>
      <c r="K14" s="33"/>
      <c r="L14" s="4"/>
      <c r="M14" s="8"/>
      <c r="N14" s="25"/>
      <c r="O14" s="26"/>
      <c r="P14" s="8"/>
    </row>
    <row r="15" spans="1:16" ht="24" customHeight="1" x14ac:dyDescent="0.25">
      <c r="A15" s="17"/>
      <c r="B15" s="17"/>
      <c r="C15" s="17"/>
      <c r="D15" s="28" t="s">
        <v>100</v>
      </c>
      <c r="E15" s="29">
        <f t="shared" si="3"/>
        <v>0</v>
      </c>
      <c r="F15" s="17"/>
      <c r="G15" s="17"/>
      <c r="H15" s="17"/>
      <c r="I15" s="17"/>
      <c r="J15" s="36"/>
      <c r="K15" s="27"/>
      <c r="L15" s="4"/>
      <c r="M15" s="8"/>
      <c r="N15" s="177"/>
      <c r="O15" s="178"/>
      <c r="P15" s="8"/>
    </row>
    <row r="16" spans="1:16" ht="24" customHeight="1" x14ac:dyDescent="0.25">
      <c r="A16" s="123"/>
      <c r="B16" s="123"/>
      <c r="C16" s="123"/>
      <c r="D16" s="31" t="s">
        <v>21</v>
      </c>
      <c r="E16" s="32">
        <f t="shared" si="3"/>
        <v>0</v>
      </c>
      <c r="F16" s="35"/>
      <c r="G16" s="34"/>
      <c r="H16" s="34"/>
      <c r="I16" s="32"/>
      <c r="J16" s="35">
        <f>J23-J7-J10-J17-J19-J22</f>
        <v>0</v>
      </c>
      <c r="K16" s="27"/>
      <c r="L16" s="4"/>
      <c r="M16" s="8"/>
      <c r="N16" s="177"/>
      <c r="O16" s="178"/>
      <c r="P16" s="8"/>
    </row>
    <row r="17" spans="1:16" ht="24" customHeight="1" x14ac:dyDescent="0.25">
      <c r="A17" s="32">
        <f>A18</f>
        <v>0</v>
      </c>
      <c r="B17" s="32">
        <f>B18</f>
        <v>0</v>
      </c>
      <c r="C17" s="32">
        <f>C18</f>
        <v>0</v>
      </c>
      <c r="D17" s="31" t="s">
        <v>22</v>
      </c>
      <c r="E17" s="32">
        <f t="shared" ref="E17:J17" si="4">E18</f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27"/>
      <c r="L17" s="4"/>
      <c r="M17" s="8"/>
      <c r="N17" s="177"/>
      <c r="O17" s="178"/>
      <c r="P17" s="8"/>
    </row>
    <row r="18" spans="1:16" ht="24" customHeight="1" x14ac:dyDescent="0.25">
      <c r="A18" s="124"/>
      <c r="B18" s="124"/>
      <c r="C18" s="95"/>
      <c r="D18" s="28" t="s">
        <v>23</v>
      </c>
      <c r="E18" s="29">
        <f>F18+G18+H18+I18+J18</f>
        <v>0</v>
      </c>
      <c r="F18" s="17"/>
      <c r="G18" s="17"/>
      <c r="H18" s="17"/>
      <c r="I18" s="17"/>
      <c r="J18" s="17"/>
      <c r="K18" s="27"/>
      <c r="L18" s="4"/>
      <c r="M18" s="8"/>
      <c r="N18" s="177"/>
      <c r="O18" s="178"/>
      <c r="P18" s="8"/>
    </row>
    <row r="19" spans="1:16" ht="24" customHeight="1" x14ac:dyDescent="0.25">
      <c r="A19" s="32">
        <f>SUM(A20:A21)</f>
        <v>0</v>
      </c>
      <c r="B19" s="32">
        <f>SUM(B20:B21)</f>
        <v>0</v>
      </c>
      <c r="C19" s="32">
        <f>SUM(C20:C21)</f>
        <v>0</v>
      </c>
      <c r="D19" s="31" t="s">
        <v>57</v>
      </c>
      <c r="E19" s="32">
        <f t="shared" ref="E19:J19" si="5">E20+E21</f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27"/>
      <c r="L19" s="4"/>
      <c r="M19" s="8"/>
      <c r="N19" s="25"/>
      <c r="O19" s="26"/>
      <c r="P19" s="8"/>
    </row>
    <row r="20" spans="1:16" s="56" customFormat="1" ht="24" customHeight="1" x14ac:dyDescent="0.25">
      <c r="A20" s="124"/>
      <c r="B20" s="124"/>
      <c r="C20" s="95"/>
      <c r="D20" s="50" t="s">
        <v>89</v>
      </c>
      <c r="E20" s="29">
        <f>F20+G20+H20+I20+J20</f>
        <v>0</v>
      </c>
      <c r="F20" s="17"/>
      <c r="G20" s="17"/>
      <c r="H20" s="17"/>
      <c r="I20" s="17"/>
      <c r="J20" s="17"/>
      <c r="K20" s="51"/>
      <c r="L20" s="52"/>
      <c r="M20" s="53"/>
      <c r="N20" s="54"/>
      <c r="O20" s="55"/>
      <c r="P20" s="53"/>
    </row>
    <row r="21" spans="1:16" ht="24" customHeight="1" x14ac:dyDescent="0.25">
      <c r="A21" s="124"/>
      <c r="B21" s="124"/>
      <c r="C21" s="95"/>
      <c r="D21" s="28" t="s">
        <v>101</v>
      </c>
      <c r="E21" s="29">
        <f>F21+G21+H21+I21+J21</f>
        <v>0</v>
      </c>
      <c r="F21" s="17"/>
      <c r="G21" s="17"/>
      <c r="H21" s="17"/>
      <c r="I21" s="17"/>
      <c r="J21" s="17"/>
      <c r="K21" s="27"/>
      <c r="L21" s="4"/>
      <c r="M21" s="8"/>
      <c r="N21" s="177"/>
      <c r="O21" s="178"/>
      <c r="P21" s="8"/>
    </row>
    <row r="22" spans="1:16" ht="24" customHeight="1" x14ac:dyDescent="0.25">
      <c r="A22" s="113">
        <f>A23-A6</f>
        <v>0</v>
      </c>
      <c r="B22" s="113">
        <f>B23-B6</f>
        <v>0</v>
      </c>
      <c r="C22" s="113"/>
      <c r="D22" s="101" t="s">
        <v>259</v>
      </c>
      <c r="E22" s="29">
        <f>J22</f>
        <v>0</v>
      </c>
      <c r="F22" s="17"/>
      <c r="G22" s="17"/>
      <c r="H22" s="17"/>
      <c r="I22" s="17"/>
      <c r="J22" s="57"/>
      <c r="K22" s="27"/>
      <c r="L22" s="4"/>
      <c r="M22" s="8"/>
      <c r="N22" s="25"/>
      <c r="O22" s="26"/>
      <c r="P22" s="8"/>
    </row>
    <row r="23" spans="1:16" ht="24" customHeight="1" x14ac:dyDescent="0.25">
      <c r="A23" s="107">
        <f>SUM(A25:A32)</f>
        <v>0</v>
      </c>
      <c r="B23" s="107">
        <f>SUM(B25:B32)</f>
        <v>0</v>
      </c>
      <c r="C23" s="107">
        <f>SUM(C25:C32)</f>
        <v>0</v>
      </c>
      <c r="D23" s="38" t="s">
        <v>7</v>
      </c>
      <c r="E23" s="37">
        <f t="shared" ref="E23:J23" si="6">E24</f>
        <v>0</v>
      </c>
      <c r="F23" s="37">
        <f t="shared" si="6"/>
        <v>0</v>
      </c>
      <c r="G23" s="37">
        <f t="shared" si="6"/>
        <v>0</v>
      </c>
      <c r="H23" s="37">
        <f t="shared" si="6"/>
        <v>0</v>
      </c>
      <c r="I23" s="37">
        <f t="shared" si="6"/>
        <v>0</v>
      </c>
      <c r="J23" s="37">
        <f t="shared" si="6"/>
        <v>0</v>
      </c>
      <c r="K23" s="27"/>
      <c r="L23" s="4"/>
      <c r="M23" s="8"/>
      <c r="N23" s="177"/>
      <c r="O23" s="178"/>
      <c r="P23" s="8"/>
    </row>
    <row r="24" spans="1:16" ht="24.75" customHeight="1" x14ac:dyDescent="0.25">
      <c r="A24" s="113"/>
      <c r="B24" s="113"/>
      <c r="C24" s="110"/>
      <c r="D24" s="13" t="s">
        <v>252</v>
      </c>
      <c r="E24" s="19">
        <f>SUM(F24:J24)</f>
        <v>0</v>
      </c>
      <c r="F24" s="21">
        <f>F25+F26+F27+F29+F30+F31+F32</f>
        <v>0</v>
      </c>
      <c r="G24" s="21">
        <f>G25+G26+G27+G29+G30+G31+G32</f>
        <v>0</v>
      </c>
      <c r="H24" s="21">
        <f>H25+H26+H27+H29+H30+H31+H32</f>
        <v>0</v>
      </c>
      <c r="I24" s="21">
        <f>I25+I26+I27+I29+I30+I31+I32</f>
        <v>0</v>
      </c>
      <c r="J24" s="21">
        <f>J25+J26+J27+J29+J30+J31+J32+J28</f>
        <v>0</v>
      </c>
      <c r="K24" s="27"/>
      <c r="L24" s="92"/>
      <c r="M24" s="6"/>
      <c r="N24" s="169"/>
      <c r="O24" s="170"/>
      <c r="P24" s="10"/>
    </row>
    <row r="25" spans="1:16" ht="24.75" customHeight="1" x14ac:dyDescent="0.25">
      <c r="A25" s="17"/>
      <c r="B25" s="17"/>
      <c r="C25" s="17"/>
      <c r="D25" s="14" t="s">
        <v>14</v>
      </c>
      <c r="E25" s="20">
        <f t="shared" ref="E25:E32" si="7">SUM(F25:J25)</f>
        <v>0</v>
      </c>
      <c r="F25" s="94"/>
      <c r="G25" s="94"/>
      <c r="H25" s="94"/>
      <c r="I25" s="94"/>
      <c r="J25" s="94"/>
      <c r="K25" s="27"/>
      <c r="L25" s="30"/>
      <c r="M25" s="6"/>
      <c r="N25" s="169"/>
      <c r="O25" s="170"/>
      <c r="P25" s="8"/>
    </row>
    <row r="26" spans="1:16" ht="25.5" customHeight="1" x14ac:dyDescent="0.25">
      <c r="A26" s="17"/>
      <c r="B26" s="17"/>
      <c r="C26" s="17"/>
      <c r="D26" s="14" t="s">
        <v>12</v>
      </c>
      <c r="E26" s="20">
        <f t="shared" si="7"/>
        <v>0</v>
      </c>
      <c r="F26" s="94"/>
      <c r="G26" s="94"/>
      <c r="H26" s="94"/>
      <c r="I26" s="94"/>
      <c r="J26" s="94"/>
      <c r="K26" s="27"/>
      <c r="L26" s="22"/>
      <c r="M26" s="6"/>
      <c r="N26" s="169"/>
      <c r="O26" s="170"/>
      <c r="P26" s="8"/>
    </row>
    <row r="27" spans="1:16" ht="24.75" customHeight="1" x14ac:dyDescent="0.25">
      <c r="A27" s="17"/>
      <c r="B27" s="17"/>
      <c r="C27" s="17"/>
      <c r="D27" s="14" t="s">
        <v>13</v>
      </c>
      <c r="E27" s="20">
        <f t="shared" si="7"/>
        <v>0</v>
      </c>
      <c r="F27" s="94"/>
      <c r="G27" s="94"/>
      <c r="H27" s="94"/>
      <c r="I27" s="94"/>
      <c r="J27" s="94"/>
      <c r="K27" s="27"/>
      <c r="L27" s="6"/>
      <c r="M27" s="6"/>
      <c r="N27" s="169"/>
      <c r="O27" s="170"/>
      <c r="P27" s="8"/>
    </row>
    <row r="28" spans="1:16" ht="24.75" customHeight="1" x14ac:dyDescent="0.25">
      <c r="A28" s="17"/>
      <c r="B28" s="17"/>
      <c r="C28" s="17"/>
      <c r="D28" s="14" t="s">
        <v>103</v>
      </c>
      <c r="E28" s="20">
        <f t="shared" si="7"/>
        <v>0</v>
      </c>
      <c r="F28" s="94"/>
      <c r="G28" s="94"/>
      <c r="H28" s="94"/>
      <c r="I28" s="94"/>
      <c r="J28" s="94"/>
      <c r="K28" s="27"/>
      <c r="L28" s="6"/>
      <c r="M28" s="6"/>
      <c r="N28" s="169"/>
      <c r="O28" s="170"/>
      <c r="P28" s="8"/>
    </row>
    <row r="29" spans="1:16" ht="24.75" customHeight="1" x14ac:dyDescent="0.25">
      <c r="A29" s="17"/>
      <c r="B29" s="17"/>
      <c r="C29" s="17"/>
      <c r="D29" s="15" t="s">
        <v>15</v>
      </c>
      <c r="E29" s="20">
        <f t="shared" si="7"/>
        <v>0</v>
      </c>
      <c r="F29" s="94"/>
      <c r="G29" s="94"/>
      <c r="H29" s="94"/>
      <c r="I29" s="94"/>
      <c r="J29" s="94"/>
      <c r="K29" s="27"/>
      <c r="L29" s="6"/>
      <c r="M29" s="6"/>
      <c r="N29" s="169"/>
      <c r="O29" s="170"/>
      <c r="P29" s="8"/>
    </row>
    <row r="30" spans="1:16" ht="39.75" customHeight="1" x14ac:dyDescent="0.25">
      <c r="A30" s="17"/>
      <c r="B30" s="17"/>
      <c r="C30" s="17"/>
      <c r="D30" s="15" t="s">
        <v>11</v>
      </c>
      <c r="E30" s="20">
        <f t="shared" si="7"/>
        <v>0</v>
      </c>
      <c r="F30" s="94"/>
      <c r="G30" s="94"/>
      <c r="H30" s="94"/>
      <c r="I30" s="94"/>
      <c r="J30" s="94"/>
      <c r="K30" s="27"/>
      <c r="L30" s="6"/>
      <c r="M30" s="6"/>
      <c r="N30" s="23"/>
      <c r="O30" s="24"/>
      <c r="P30" s="8"/>
    </row>
    <row r="31" spans="1:16" ht="24.75" customHeight="1" x14ac:dyDescent="0.25">
      <c r="A31" s="17"/>
      <c r="B31" s="17"/>
      <c r="C31" s="17"/>
      <c r="D31" s="15" t="s">
        <v>24</v>
      </c>
      <c r="E31" s="20">
        <f t="shared" si="7"/>
        <v>0</v>
      </c>
      <c r="F31" s="94"/>
      <c r="G31" s="94"/>
      <c r="H31" s="94"/>
      <c r="I31" s="94"/>
      <c r="J31" s="94"/>
      <c r="K31" s="27"/>
      <c r="L31" s="6"/>
      <c r="M31" s="6"/>
      <c r="N31" s="169"/>
      <c r="O31" s="170"/>
      <c r="P31" s="8"/>
    </row>
    <row r="32" spans="1:16" ht="49.5" customHeight="1" x14ac:dyDescent="0.25">
      <c r="A32" s="17"/>
      <c r="B32" s="17"/>
      <c r="C32" s="17"/>
      <c r="D32" s="15" t="s">
        <v>16</v>
      </c>
      <c r="E32" s="20">
        <f t="shared" si="7"/>
        <v>0</v>
      </c>
      <c r="F32" s="94"/>
      <c r="G32" s="94"/>
      <c r="H32" s="94"/>
      <c r="I32" s="94"/>
      <c r="J32" s="94"/>
      <c r="K32" s="27"/>
      <c r="L32" s="6"/>
      <c r="M32" s="6"/>
      <c r="N32" s="169"/>
      <c r="O32" s="170"/>
      <c r="P32" s="8"/>
    </row>
    <row r="33" spans="1:16" ht="24.75" customHeight="1" x14ac:dyDescent="0.25">
      <c r="A33" s="113"/>
      <c r="B33" s="113"/>
      <c r="C33" s="110"/>
      <c r="D33" s="5"/>
      <c r="E33" s="18"/>
      <c r="F33" s="18"/>
      <c r="G33" s="18"/>
      <c r="H33" s="18"/>
      <c r="I33" s="18"/>
      <c r="J33" s="18"/>
      <c r="K33" s="27"/>
      <c r="L33" s="6"/>
      <c r="M33" s="6"/>
      <c r="N33" s="169"/>
      <c r="O33" s="170"/>
      <c r="P33" s="8"/>
    </row>
    <row r="34" spans="1:16" ht="36" customHeight="1" x14ac:dyDescent="0.25">
      <c r="A34" s="107">
        <f>A6-A23</f>
        <v>0</v>
      </c>
      <c r="B34" s="107">
        <f>B6-B23</f>
        <v>0</v>
      </c>
      <c r="C34" s="107">
        <f>C6-C23</f>
        <v>0</v>
      </c>
      <c r="D34" s="38" t="s">
        <v>8</v>
      </c>
      <c r="E34" s="37">
        <f t="shared" ref="E34:J34" si="8">E6-E23</f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27"/>
      <c r="L34" s="6"/>
      <c r="M34" s="6"/>
      <c r="N34" s="169"/>
      <c r="O34" s="170"/>
      <c r="P34" s="8"/>
    </row>
    <row r="35" spans="1:16" x14ac:dyDescent="0.25">
      <c r="D35" s="2" t="s">
        <v>18</v>
      </c>
      <c r="E35" s="2"/>
      <c r="F35" s="2"/>
      <c r="G35" s="2" t="s">
        <v>64</v>
      </c>
      <c r="H35" s="2"/>
      <c r="I35" s="2"/>
      <c r="J35" s="2"/>
      <c r="L35" s="1" t="s">
        <v>65</v>
      </c>
      <c r="O35" s="3" t="s">
        <v>10</v>
      </c>
    </row>
    <row r="36" spans="1:16" x14ac:dyDescent="0.25">
      <c r="C36" s="12"/>
      <c r="D36" s="12"/>
      <c r="E36" s="12"/>
      <c r="F36" s="12"/>
      <c r="G36" s="12"/>
      <c r="H36" s="12"/>
      <c r="I36" s="12"/>
      <c r="J36" s="12"/>
    </row>
  </sheetData>
  <mergeCells count="40">
    <mergeCell ref="A3:B3"/>
    <mergeCell ref="A4:A5"/>
    <mergeCell ref="B4:B5"/>
    <mergeCell ref="C1:P1"/>
    <mergeCell ref="C3:C5"/>
    <mergeCell ref="D3:D5"/>
    <mergeCell ref="E3:J3"/>
    <mergeCell ref="K3:K5"/>
    <mergeCell ref="L3:L5"/>
    <mergeCell ref="M3:O3"/>
    <mergeCell ref="E4:E5"/>
    <mergeCell ref="F4:F5"/>
    <mergeCell ref="N17:O17"/>
    <mergeCell ref="G4:G5"/>
    <mergeCell ref="H4:H5"/>
    <mergeCell ref="I4:I5"/>
    <mergeCell ref="J4:J5"/>
    <mergeCell ref="M4:M5"/>
    <mergeCell ref="N4:O5"/>
    <mergeCell ref="N13:O13"/>
    <mergeCell ref="P3:P5"/>
    <mergeCell ref="N6:O6"/>
    <mergeCell ref="N7:O7"/>
    <mergeCell ref="N8:O8"/>
    <mergeCell ref="N10:O10"/>
    <mergeCell ref="N15:O15"/>
    <mergeCell ref="N16:O16"/>
    <mergeCell ref="N27:O27"/>
    <mergeCell ref="N31:O31"/>
    <mergeCell ref="N32:O32"/>
    <mergeCell ref="N26:O26"/>
    <mergeCell ref="N18:O18"/>
    <mergeCell ref="N23:O23"/>
    <mergeCell ref="N25:O25"/>
    <mergeCell ref="N21:O21"/>
    <mergeCell ref="N33:O33"/>
    <mergeCell ref="N34:O34"/>
    <mergeCell ref="N24:O24"/>
    <mergeCell ref="N28:O28"/>
    <mergeCell ref="N29:O29"/>
  </mergeCells>
  <phoneticPr fontId="29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已命名的範圍</vt:lpstr>
      </vt:variant>
      <vt:variant>
        <vt:i4>55</vt:i4>
      </vt:variant>
    </vt:vector>
  </HeadingPairs>
  <TitlesOfParts>
    <vt:vector size="83" baseType="lpstr">
      <vt:lpstr>範例(空白)</vt:lpstr>
      <vt:lpstr>範例(東里國中)</vt:lpstr>
      <vt:lpstr>各級學校彙總</vt:lpstr>
      <vt:lpstr>花蓮體中</vt:lpstr>
      <vt:lpstr>美崙國中</vt:lpstr>
      <vt:lpstr>花崗國中</vt:lpstr>
      <vt:lpstr>國風國中</vt:lpstr>
      <vt:lpstr>自強國中</vt:lpstr>
      <vt:lpstr>秀林國中</vt:lpstr>
      <vt:lpstr>新城國中</vt:lpstr>
      <vt:lpstr>宜昌國中</vt:lpstr>
      <vt:lpstr>化仁國中</vt:lpstr>
      <vt:lpstr>吉安國中</vt:lpstr>
      <vt:lpstr>平和國中</vt:lpstr>
      <vt:lpstr>壽豐國中</vt:lpstr>
      <vt:lpstr>鳳林國中</vt:lpstr>
      <vt:lpstr>萬榮國中</vt:lpstr>
      <vt:lpstr>光復國中</vt:lpstr>
      <vt:lpstr>富源國中</vt:lpstr>
      <vt:lpstr>瑞穗國中</vt:lpstr>
      <vt:lpstr>三民國中</vt:lpstr>
      <vt:lpstr>玉里國中</vt:lpstr>
      <vt:lpstr>玉東國中</vt:lpstr>
      <vt:lpstr>富北國中</vt:lpstr>
      <vt:lpstr>富里國中</vt:lpstr>
      <vt:lpstr>豐濱國中</vt:lpstr>
      <vt:lpstr>東里國中</vt:lpstr>
      <vt:lpstr>南平中學</vt:lpstr>
      <vt:lpstr>三民國中!Print_Area</vt:lpstr>
      <vt:lpstr>化仁國中!Print_Area</vt:lpstr>
      <vt:lpstr>平和國中!Print_Area</vt:lpstr>
      <vt:lpstr>玉里國中!Print_Area</vt:lpstr>
      <vt:lpstr>玉東國中!Print_Area</vt:lpstr>
      <vt:lpstr>光復國中!Print_Area</vt:lpstr>
      <vt:lpstr>各級學校彙總!Print_Area</vt:lpstr>
      <vt:lpstr>吉安國中!Print_Area</vt:lpstr>
      <vt:lpstr>自強國中!Print_Area</vt:lpstr>
      <vt:lpstr>秀林國中!Print_Area</vt:lpstr>
      <vt:lpstr>宜昌國中!Print_Area</vt:lpstr>
      <vt:lpstr>東里國中!Print_Area</vt:lpstr>
      <vt:lpstr>花崗國中!Print_Area</vt:lpstr>
      <vt:lpstr>花蓮體中!Print_Area</vt:lpstr>
      <vt:lpstr>南平中學!Print_Area</vt:lpstr>
      <vt:lpstr>美崙國中!Print_Area</vt:lpstr>
      <vt:lpstr>國風國中!Print_Area</vt:lpstr>
      <vt:lpstr>富北國中!Print_Area</vt:lpstr>
      <vt:lpstr>富里國中!Print_Area</vt:lpstr>
      <vt:lpstr>富源國中!Print_Area</vt:lpstr>
      <vt:lpstr>新城國中!Print_Area</vt:lpstr>
      <vt:lpstr>瑞穗國中!Print_Area</vt:lpstr>
      <vt:lpstr>萬榮國中!Print_Area</vt:lpstr>
      <vt:lpstr>壽豐國中!Print_Area</vt:lpstr>
      <vt:lpstr>鳳林國中!Print_Area</vt:lpstr>
      <vt:lpstr>'範例(東里國中)'!Print_Area</vt:lpstr>
      <vt:lpstr>豐濱國中!Print_Area</vt:lpstr>
      <vt:lpstr>三民國中!Print_Titles</vt:lpstr>
      <vt:lpstr>化仁國中!Print_Titles</vt:lpstr>
      <vt:lpstr>平和國中!Print_Titles</vt:lpstr>
      <vt:lpstr>玉里國中!Print_Titles</vt:lpstr>
      <vt:lpstr>玉東國中!Print_Titles</vt:lpstr>
      <vt:lpstr>光復國中!Print_Titles</vt:lpstr>
      <vt:lpstr>各級學校彙總!Print_Titles</vt:lpstr>
      <vt:lpstr>吉安國中!Print_Titles</vt:lpstr>
      <vt:lpstr>自強國中!Print_Titles</vt:lpstr>
      <vt:lpstr>秀林國中!Print_Titles</vt:lpstr>
      <vt:lpstr>宜昌國中!Print_Titles</vt:lpstr>
      <vt:lpstr>東里國中!Print_Titles</vt:lpstr>
      <vt:lpstr>花崗國中!Print_Titles</vt:lpstr>
      <vt:lpstr>花蓮體中!Print_Titles</vt:lpstr>
      <vt:lpstr>南平中學!Print_Titles</vt:lpstr>
      <vt:lpstr>美崙國中!Print_Titles</vt:lpstr>
      <vt:lpstr>國風國中!Print_Titles</vt:lpstr>
      <vt:lpstr>富北國中!Print_Titles</vt:lpstr>
      <vt:lpstr>富里國中!Print_Titles</vt:lpstr>
      <vt:lpstr>富源國中!Print_Titles</vt:lpstr>
      <vt:lpstr>新城國中!Print_Titles</vt:lpstr>
      <vt:lpstr>瑞穗國中!Print_Titles</vt:lpstr>
      <vt:lpstr>萬榮國中!Print_Titles</vt:lpstr>
      <vt:lpstr>壽豐國中!Print_Titles</vt:lpstr>
      <vt:lpstr>鳳林國中!Print_Titles</vt:lpstr>
      <vt:lpstr>'範例(東里國中)'!Print_Titles</vt:lpstr>
      <vt:lpstr>'範例(空白)'!Print_Titles</vt:lpstr>
      <vt:lpstr>豐濱國中!Print_Titles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廖尉辰</cp:lastModifiedBy>
  <cp:lastPrinted>2017-09-06T09:30:41Z</cp:lastPrinted>
  <dcterms:created xsi:type="dcterms:W3CDTF">2005-08-03T01:10:46Z</dcterms:created>
  <dcterms:modified xsi:type="dcterms:W3CDTF">2020-08-18T06:02:41Z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-1117051278</vt:i4>
  </property>
  <property fmtid="{D5CDD505-2E9C-101B-9397-08002B2CF9AE}" pid="3" name="_EmailSubject">
    <vt:lpwstr>概算審意書</vt:lpwstr>
  </property>
  <property fmtid="{D5CDD505-2E9C-101B-9397-08002B2CF9AE}" pid="4" name="_AuthorEmail">
    <vt:lpwstr>u662@hl-land.gov.tw</vt:lpwstr>
  </property>
  <property fmtid="{D5CDD505-2E9C-101B-9397-08002B2CF9AE}" pid="5" name="_AuthorEmailDisplayName">
    <vt:lpwstr>花蓮地政會計室</vt:lpwstr>
  </property>
  <property fmtid="{D5CDD505-2E9C-101B-9397-08002B2CF9AE}" pid="6" name="_ReviewingToolsShownOnce">
    <vt:lpwstr/>
  </property>
</Properties>
</file>